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475" windowHeight="7815"/>
  </bookViews>
  <sheets>
    <sheet name="導入時算定シート" sheetId="4" r:id="rId1"/>
    <sheet name="標準報酬月額等級表" sheetId="2" r:id="rId2"/>
  </sheets>
  <calcPr calcId="145621"/>
</workbook>
</file>

<file path=xl/calcChain.xml><?xml version="1.0" encoding="utf-8"?>
<calcChain xmlns="http://schemas.openxmlformats.org/spreadsheetml/2006/main">
  <c r="AD10" i="4" l="1"/>
  <c r="AD9" i="4"/>
  <c r="T13" i="4" l="1"/>
  <c r="H13" i="4" s="1"/>
  <c r="H27" i="4" s="1"/>
  <c r="AD26" i="4"/>
  <c r="AD29" i="4"/>
  <c r="AK7" i="4" l="1"/>
  <c r="AD24" i="4"/>
  <c r="AD25" i="4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Q10" i="4" l="1"/>
  <c r="AQ26" i="4" s="1"/>
  <c r="AJ39" i="4" s="1"/>
  <c r="AQ9" i="4"/>
  <c r="AQ30" i="4" s="1"/>
  <c r="AJ43" i="4" s="1"/>
  <c r="AO9" i="4"/>
  <c r="AO10" i="4"/>
  <c r="AD27" i="4"/>
  <c r="AD30" i="4" s="1"/>
  <c r="AQ27" i="4" l="1"/>
  <c r="AJ40" i="4" s="1"/>
  <c r="AQ25" i="4"/>
  <c r="AJ38" i="4" s="1"/>
  <c r="AQ24" i="4"/>
  <c r="AQ28" i="4" l="1"/>
  <c r="AQ31" i="4" s="1"/>
  <c r="AJ37" i="4"/>
  <c r="AJ41" i="4" s="1"/>
  <c r="AJ44" i="4" s="1"/>
</calcChain>
</file>

<file path=xl/sharedStrings.xml><?xml version="1.0" encoding="utf-8"?>
<sst xmlns="http://schemas.openxmlformats.org/spreadsheetml/2006/main" count="245" uniqueCount="132">
  <si>
    <t>給料月額</t>
    <rPh sb="0" eb="2">
      <t>キュウリョウ</t>
    </rPh>
    <rPh sb="2" eb="4">
      <t>ゲツガク</t>
    </rPh>
    <phoneticPr fontId="2"/>
  </si>
  <si>
    <t>初任給調整手当</t>
    <rPh sb="0" eb="3">
      <t>ショニンキュウ</t>
    </rPh>
    <rPh sb="3" eb="5">
      <t>チョウセイ</t>
    </rPh>
    <rPh sb="5" eb="7">
      <t>テアテ</t>
    </rPh>
    <phoneticPr fontId="2"/>
  </si>
  <si>
    <t>扶養手当</t>
    <rPh sb="0" eb="2">
      <t>フヨウ</t>
    </rPh>
    <rPh sb="2" eb="4">
      <t>テアテ</t>
    </rPh>
    <phoneticPr fontId="2"/>
  </si>
  <si>
    <t>地域手当</t>
    <rPh sb="0" eb="2">
      <t>チイキ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</si>
  <si>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</si>
  <si>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</si>
  <si>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農林漁業普及指導手当</t>
    <rPh sb="0" eb="2">
      <t>ノウリン</t>
    </rPh>
    <rPh sb="2" eb="4">
      <t>ギョギョウ</t>
    </rPh>
    <rPh sb="4" eb="6">
      <t>フキュウ</t>
    </rPh>
    <rPh sb="6" eb="8">
      <t>シドウ</t>
    </rPh>
    <rPh sb="8" eb="10">
      <t>テアテ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</si>
  <si>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</si>
  <si>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休日勤務手当</t>
    <rPh sb="0" eb="2">
      <t>キュウジツ</t>
    </rPh>
    <rPh sb="2" eb="4">
      <t>キンム</t>
    </rPh>
    <rPh sb="4" eb="6">
      <t>テアテ</t>
    </rPh>
    <phoneticPr fontId="2"/>
  </si>
  <si>
    <t>夜間勤務手当</t>
    <rPh sb="0" eb="2">
      <t>ヤカン</t>
    </rPh>
    <rPh sb="2" eb="4">
      <t>キンム</t>
    </rPh>
    <rPh sb="4" eb="6">
      <t>テアテ</t>
    </rPh>
    <phoneticPr fontId="2"/>
  </si>
  <si>
    <t>管理職員特別勤務手当</t>
    <rPh sb="0" eb="2">
      <t>カンリ</t>
    </rPh>
    <rPh sb="2" eb="4">
      <t>ショクイン</t>
    </rPh>
    <rPh sb="4" eb="6">
      <t>トクベツ</t>
    </rPh>
    <rPh sb="6" eb="8">
      <t>キンム</t>
    </rPh>
    <rPh sb="8" eb="10">
      <t>テアテ</t>
    </rPh>
    <phoneticPr fontId="2"/>
  </si>
  <si>
    <t>一月当たりの通勤手当の計算</t>
    <rPh sb="0" eb="2">
      <t>ヒトツキ</t>
    </rPh>
    <rPh sb="2" eb="3">
      <t>ア</t>
    </rPh>
    <rPh sb="6" eb="8">
      <t>ツウキン</t>
    </rPh>
    <rPh sb="8" eb="10">
      <t>テアテ</t>
    </rPh>
    <rPh sb="11" eb="13">
      <t>ケイサン</t>
    </rPh>
    <phoneticPr fontId="2"/>
  </si>
  <si>
    <t>通勤手当支給額</t>
    <rPh sb="0" eb="2">
      <t>ツウキン</t>
    </rPh>
    <rPh sb="2" eb="4">
      <t>テアテ</t>
    </rPh>
    <rPh sb="4" eb="7">
      <t>シキュウガク</t>
    </rPh>
    <phoneticPr fontId="2"/>
  </si>
  <si>
    <t>円</t>
    <rPh sb="0" eb="1">
      <t>エン</t>
    </rPh>
    <phoneticPr fontId="2"/>
  </si>
  <si>
    <t>÷</t>
    <phoneticPr fontId="2"/>
  </si>
  <si>
    <t>月</t>
    <rPh sb="0" eb="1">
      <t>ツキ</t>
    </rPh>
    <phoneticPr fontId="2"/>
  </si>
  <si>
    <t>＝</t>
    <phoneticPr fontId="2"/>
  </si>
  <si>
    <t>‰</t>
    <phoneticPr fontId="2"/>
  </si>
  <si>
    <t>等級</t>
    <rPh sb="0" eb="2">
      <t>トウキュウ</t>
    </rPh>
    <phoneticPr fontId="2"/>
  </si>
  <si>
    <t>報酬月額</t>
    <rPh sb="0" eb="2">
      <t>ホウシュウ</t>
    </rPh>
    <rPh sb="2" eb="4">
      <t>ゲツガク</t>
    </rPh>
    <phoneticPr fontId="2"/>
  </si>
  <si>
    <t>標準報酬の月額</t>
    <rPh sb="0" eb="2">
      <t>ヒョウジュン</t>
    </rPh>
    <rPh sb="2" eb="4">
      <t>ホウシュウ</t>
    </rPh>
    <rPh sb="5" eb="7">
      <t>ゲツガク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</si>
  <si>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</si>
  <si>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短期用</t>
    <rPh sb="0" eb="2">
      <t>タンキ</t>
    </rPh>
    <rPh sb="2" eb="3">
      <t>ヨウ</t>
    </rPh>
    <phoneticPr fontId="2"/>
  </si>
  <si>
    <t>長期用</t>
    <rPh sb="0" eb="3">
      <t>チョウキヨウ</t>
    </rPh>
    <phoneticPr fontId="2"/>
  </si>
  <si>
    <t>介護掛金</t>
    <rPh sb="0" eb="2">
      <t>カイゴ</t>
    </rPh>
    <rPh sb="2" eb="4">
      <t>カケキン</t>
    </rPh>
    <phoneticPr fontId="2"/>
  </si>
  <si>
    <t>合計</t>
    <rPh sb="0" eb="2">
      <t>ゴウケイ</t>
    </rPh>
    <phoneticPr fontId="2"/>
  </si>
  <si>
    <t>介護掛金</t>
    <rPh sb="0" eb="2">
      <t>カイゴ</t>
    </rPh>
    <rPh sb="2" eb="4">
      <t>カケキン</t>
    </rPh>
    <phoneticPr fontId="2"/>
  </si>
  <si>
    <t>合計(介護掛金含む)</t>
    <rPh sb="0" eb="2">
      <t>ゴウケイ</t>
    </rPh>
    <rPh sb="3" eb="5">
      <t>カイゴ</t>
    </rPh>
    <rPh sb="5" eb="7">
      <t>カケキン</t>
    </rPh>
    <rPh sb="7" eb="8">
      <t>フク</t>
    </rPh>
    <phoneticPr fontId="2"/>
  </si>
  <si>
    <t>短期適用分</t>
    <rPh sb="0" eb="2">
      <t>タンキ</t>
    </rPh>
    <rPh sb="2" eb="4">
      <t>テキヨウ</t>
    </rPh>
    <rPh sb="4" eb="5">
      <t>ブン</t>
    </rPh>
    <phoneticPr fontId="2"/>
  </si>
  <si>
    <t>長期適用分</t>
    <rPh sb="0" eb="2">
      <t>チョウキ</t>
    </rPh>
    <rPh sb="2" eb="4">
      <t>テキヨウ</t>
    </rPh>
    <rPh sb="4" eb="5">
      <t>ブン</t>
    </rPh>
    <phoneticPr fontId="2"/>
  </si>
  <si>
    <t>第1級</t>
    <rPh sb="0" eb="1">
      <t>ダイ</t>
    </rPh>
    <rPh sb="2" eb="3">
      <t>キュウ</t>
    </rPh>
    <phoneticPr fontId="2"/>
  </si>
  <si>
    <t>第2級</t>
    <rPh sb="0" eb="1">
      <t>ダイ</t>
    </rPh>
    <rPh sb="2" eb="3">
      <t>キュウ</t>
    </rPh>
    <phoneticPr fontId="2"/>
  </si>
  <si>
    <t>第3級</t>
    <rPh sb="0" eb="1">
      <t>ダイ</t>
    </rPh>
    <rPh sb="2" eb="3">
      <t>キュウ</t>
    </rPh>
    <phoneticPr fontId="2"/>
  </si>
  <si>
    <t>第4級</t>
    <rPh sb="0" eb="1">
      <t>ダイ</t>
    </rPh>
    <rPh sb="2" eb="3">
      <t>キュウ</t>
    </rPh>
    <phoneticPr fontId="2"/>
  </si>
  <si>
    <t>第5級</t>
    <rPh sb="0" eb="1">
      <t>ダイ</t>
    </rPh>
    <rPh sb="2" eb="3">
      <t>キュウ</t>
    </rPh>
    <phoneticPr fontId="2"/>
  </si>
  <si>
    <t>第6級</t>
    <rPh sb="0" eb="1">
      <t>ダイ</t>
    </rPh>
    <rPh sb="2" eb="3">
      <t>キュウ</t>
    </rPh>
    <phoneticPr fontId="2"/>
  </si>
  <si>
    <t>第7級</t>
    <rPh sb="0" eb="1">
      <t>ダイ</t>
    </rPh>
    <rPh sb="2" eb="3">
      <t>キュウ</t>
    </rPh>
    <phoneticPr fontId="2"/>
  </si>
  <si>
    <t>第8級</t>
    <rPh sb="0" eb="1">
      <t>ダイ</t>
    </rPh>
    <rPh sb="2" eb="3">
      <t>キュウ</t>
    </rPh>
    <phoneticPr fontId="2"/>
  </si>
  <si>
    <t>第9級</t>
    <rPh sb="0" eb="1">
      <t>ダイ</t>
    </rPh>
    <rPh sb="2" eb="3">
      <t>キュウ</t>
    </rPh>
    <phoneticPr fontId="2"/>
  </si>
  <si>
    <t>第10級</t>
    <rPh sb="0" eb="1">
      <t>ダイ</t>
    </rPh>
    <rPh sb="3" eb="4">
      <t>キュウ</t>
    </rPh>
    <phoneticPr fontId="2"/>
  </si>
  <si>
    <t>第11級</t>
    <rPh sb="0" eb="1">
      <t>ダイ</t>
    </rPh>
    <rPh sb="3" eb="4">
      <t>キュウ</t>
    </rPh>
    <phoneticPr fontId="2"/>
  </si>
  <si>
    <t>第12級</t>
    <rPh sb="0" eb="1">
      <t>ダイ</t>
    </rPh>
    <rPh sb="3" eb="4">
      <t>キュウ</t>
    </rPh>
    <phoneticPr fontId="2"/>
  </si>
  <si>
    <t>第13級</t>
    <rPh sb="0" eb="1">
      <t>ダイ</t>
    </rPh>
    <rPh sb="3" eb="4">
      <t>キュウ</t>
    </rPh>
    <phoneticPr fontId="2"/>
  </si>
  <si>
    <t>第14級</t>
    <rPh sb="0" eb="1">
      <t>ダイ</t>
    </rPh>
    <rPh sb="3" eb="4">
      <t>キュウ</t>
    </rPh>
    <phoneticPr fontId="2"/>
  </si>
  <si>
    <t>第15級</t>
    <rPh sb="0" eb="1">
      <t>ダイ</t>
    </rPh>
    <rPh sb="3" eb="4">
      <t>キュウ</t>
    </rPh>
    <phoneticPr fontId="2"/>
  </si>
  <si>
    <t>第16級</t>
    <rPh sb="0" eb="1">
      <t>ダイ</t>
    </rPh>
    <rPh sb="3" eb="4">
      <t>キュウ</t>
    </rPh>
    <phoneticPr fontId="2"/>
  </si>
  <si>
    <t>第17級</t>
    <rPh sb="0" eb="1">
      <t>ダイ</t>
    </rPh>
    <rPh sb="3" eb="4">
      <t>キュウ</t>
    </rPh>
    <phoneticPr fontId="2"/>
  </si>
  <si>
    <t>第18級</t>
    <rPh sb="0" eb="1">
      <t>ダイ</t>
    </rPh>
    <rPh sb="3" eb="4">
      <t>キュウ</t>
    </rPh>
    <phoneticPr fontId="2"/>
  </si>
  <si>
    <t>第19級</t>
    <rPh sb="0" eb="1">
      <t>ダイ</t>
    </rPh>
    <rPh sb="3" eb="4">
      <t>キュウ</t>
    </rPh>
    <phoneticPr fontId="2"/>
  </si>
  <si>
    <t>第20級</t>
    <rPh sb="0" eb="1">
      <t>ダイ</t>
    </rPh>
    <rPh sb="3" eb="4">
      <t>キュウ</t>
    </rPh>
    <phoneticPr fontId="2"/>
  </si>
  <si>
    <t>第21級</t>
    <rPh sb="0" eb="1">
      <t>ダイ</t>
    </rPh>
    <rPh sb="3" eb="4">
      <t>キュウ</t>
    </rPh>
    <phoneticPr fontId="2"/>
  </si>
  <si>
    <t>第22級</t>
    <rPh sb="0" eb="1">
      <t>ダイ</t>
    </rPh>
    <rPh sb="3" eb="4">
      <t>キュウ</t>
    </rPh>
    <phoneticPr fontId="2"/>
  </si>
  <si>
    <t>第23級</t>
    <rPh sb="0" eb="1">
      <t>ダイ</t>
    </rPh>
    <rPh sb="3" eb="4">
      <t>キュウ</t>
    </rPh>
    <phoneticPr fontId="2"/>
  </si>
  <si>
    <t>第24級</t>
    <rPh sb="0" eb="1">
      <t>ダイ</t>
    </rPh>
    <rPh sb="3" eb="4">
      <t>キュウ</t>
    </rPh>
    <phoneticPr fontId="2"/>
  </si>
  <si>
    <t>第25級</t>
    <rPh sb="0" eb="1">
      <t>ダイ</t>
    </rPh>
    <rPh sb="3" eb="4">
      <t>キュウ</t>
    </rPh>
    <phoneticPr fontId="2"/>
  </si>
  <si>
    <t>第26級</t>
    <rPh sb="0" eb="1">
      <t>ダイ</t>
    </rPh>
    <rPh sb="3" eb="4">
      <t>キュウ</t>
    </rPh>
    <phoneticPr fontId="2"/>
  </si>
  <si>
    <t>第27級</t>
    <rPh sb="0" eb="1">
      <t>ダイ</t>
    </rPh>
    <rPh sb="3" eb="4">
      <t>キュウ</t>
    </rPh>
    <phoneticPr fontId="2"/>
  </si>
  <si>
    <t>第28級</t>
    <rPh sb="0" eb="1">
      <t>ダイ</t>
    </rPh>
    <rPh sb="3" eb="4">
      <t>キュウ</t>
    </rPh>
    <phoneticPr fontId="2"/>
  </si>
  <si>
    <t>第29級</t>
    <rPh sb="0" eb="1">
      <t>ダイ</t>
    </rPh>
    <rPh sb="3" eb="4">
      <t>キュウ</t>
    </rPh>
    <phoneticPr fontId="2"/>
  </si>
  <si>
    <t>第30級</t>
    <rPh sb="0" eb="1">
      <t>ダイ</t>
    </rPh>
    <rPh sb="3" eb="4">
      <t>キュウ</t>
    </rPh>
    <phoneticPr fontId="2"/>
  </si>
  <si>
    <t>第31級</t>
    <rPh sb="0" eb="1">
      <t>ダイ</t>
    </rPh>
    <rPh sb="3" eb="4">
      <t>キュウ</t>
    </rPh>
    <phoneticPr fontId="2"/>
  </si>
  <si>
    <t>第32級</t>
    <rPh sb="0" eb="1">
      <t>ダイ</t>
    </rPh>
    <rPh sb="3" eb="4">
      <t>キュウ</t>
    </rPh>
    <phoneticPr fontId="2"/>
  </si>
  <si>
    <t>第33級</t>
    <rPh sb="0" eb="1">
      <t>ダイ</t>
    </rPh>
    <rPh sb="3" eb="4">
      <t>キュウ</t>
    </rPh>
    <phoneticPr fontId="2"/>
  </si>
  <si>
    <t>第34級</t>
    <rPh sb="0" eb="1">
      <t>ダイ</t>
    </rPh>
    <rPh sb="3" eb="4">
      <t>キュウ</t>
    </rPh>
    <phoneticPr fontId="2"/>
  </si>
  <si>
    <t>第35級</t>
    <rPh sb="0" eb="1">
      <t>ダイ</t>
    </rPh>
    <rPh sb="3" eb="4">
      <t>キュウ</t>
    </rPh>
    <phoneticPr fontId="2"/>
  </si>
  <si>
    <t>第36級</t>
    <rPh sb="0" eb="1">
      <t>ダイ</t>
    </rPh>
    <rPh sb="3" eb="4">
      <t>キュウ</t>
    </rPh>
    <phoneticPr fontId="2"/>
  </si>
  <si>
    <t>第37級</t>
    <rPh sb="0" eb="1">
      <t>ダイ</t>
    </rPh>
    <rPh sb="3" eb="4">
      <t>キュウ</t>
    </rPh>
    <phoneticPr fontId="2"/>
  </si>
  <si>
    <t>第38級</t>
    <rPh sb="0" eb="1">
      <t>ダイ</t>
    </rPh>
    <rPh sb="3" eb="4">
      <t>キュウ</t>
    </rPh>
    <phoneticPr fontId="2"/>
  </si>
  <si>
    <t>第39級</t>
    <rPh sb="0" eb="1">
      <t>ダイ</t>
    </rPh>
    <rPh sb="3" eb="4">
      <t>キュウ</t>
    </rPh>
    <phoneticPr fontId="2"/>
  </si>
  <si>
    <t>第40級</t>
    <rPh sb="0" eb="1">
      <t>ダイ</t>
    </rPh>
    <rPh sb="3" eb="4">
      <t>キュウ</t>
    </rPh>
    <phoneticPr fontId="2"/>
  </si>
  <si>
    <t>第41級</t>
    <rPh sb="0" eb="1">
      <t>ダイ</t>
    </rPh>
    <rPh sb="3" eb="4">
      <t>キュウ</t>
    </rPh>
    <phoneticPr fontId="2"/>
  </si>
  <si>
    <t>第42級</t>
    <rPh sb="0" eb="1">
      <t>ダイ</t>
    </rPh>
    <rPh sb="3" eb="4">
      <t>キュウ</t>
    </rPh>
    <phoneticPr fontId="2"/>
  </si>
  <si>
    <t>第43級</t>
    <rPh sb="0" eb="1">
      <t>ダイ</t>
    </rPh>
    <rPh sb="3" eb="4">
      <t>キュウ</t>
    </rPh>
    <phoneticPr fontId="2"/>
  </si>
  <si>
    <t>報酬の月額</t>
    <rPh sb="0" eb="2">
      <t>ホウシュウ</t>
    </rPh>
    <rPh sb="3" eb="5">
      <t>ゲツガク</t>
    </rPh>
    <phoneticPr fontId="2"/>
  </si>
  <si>
    <t>①</t>
    <phoneticPr fontId="2"/>
  </si>
  <si>
    <t>②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</si>
  <si>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</si>
  <si>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</si>
  <si>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</si>
  <si>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</si>
  <si>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(①×a)</t>
    <phoneticPr fontId="2"/>
  </si>
  <si>
    <t>(①×b)</t>
    <phoneticPr fontId="2"/>
  </si>
  <si>
    <t>円位未満の端数切捨て</t>
    <rPh sb="0" eb="1">
      <t>エン</t>
    </rPh>
    <rPh sb="1" eb="2">
      <t>イ</t>
    </rPh>
    <rPh sb="2" eb="4">
      <t>ミマン</t>
    </rPh>
    <rPh sb="5" eb="7">
      <t>ハスウ</t>
    </rPh>
    <rPh sb="7" eb="9">
      <t>キリス</t>
    </rPh>
    <phoneticPr fontId="2"/>
  </si>
  <si>
    <t>(②×c)</t>
    <phoneticPr fontId="2"/>
  </si>
  <si>
    <t>(①×d)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</si>
  <si>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</si>
  <si>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</si>
  <si>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</si>
  <si>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</si>
  <si>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</si>
  <si>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ｱ</t>
    <phoneticPr fontId="2"/>
  </si>
  <si>
    <t>ｲ</t>
    <phoneticPr fontId="2"/>
  </si>
  <si>
    <t>(ｱ×A)</t>
    <phoneticPr fontId="2"/>
  </si>
  <si>
    <t>(ｱ×B)</t>
    <phoneticPr fontId="2"/>
  </si>
  <si>
    <t>(ｱ×E)</t>
    <phoneticPr fontId="2"/>
  </si>
  <si>
    <t>給料月額</t>
    <rPh sb="0" eb="2">
      <t>キュウリョウ</t>
    </rPh>
    <rPh sb="2" eb="4">
      <t>ゲツガク</t>
    </rPh>
    <phoneticPr fontId="2"/>
  </si>
  <si>
    <t>STEP１　給与明細を見ながら金額を入力してください。</t>
    <rPh sb="6" eb="8">
      <t>キュウヨ</t>
    </rPh>
    <rPh sb="8" eb="10">
      <t>メイサイ</t>
    </rPh>
    <rPh sb="11" eb="12">
      <t>ミ</t>
    </rPh>
    <rPh sb="15" eb="17">
      <t>キンガク</t>
    </rPh>
    <rPh sb="18" eb="20">
      <t>ニュウリョク</t>
    </rPh>
    <phoneticPr fontId="2"/>
  </si>
  <si>
    <t>STEP2　通勤手当の支給額と支給対象期間を入力してください。</t>
    <rPh sb="6" eb="8">
      <t>ツウキン</t>
    </rPh>
    <rPh sb="8" eb="10">
      <t>テアテ</t>
    </rPh>
    <rPh sb="11" eb="14">
      <t>シキュウガク</t>
    </rPh>
    <rPh sb="15" eb="17">
      <t>シキュウ</t>
    </rPh>
    <rPh sb="17" eb="19">
      <t>タイショウ</t>
    </rPh>
    <rPh sb="19" eb="21">
      <t>キカン</t>
    </rPh>
    <rPh sb="22" eb="24">
      <t>ニュウリョク</t>
    </rPh>
    <phoneticPr fontId="2"/>
  </si>
  <si>
    <t>【手順】</t>
    <rPh sb="1" eb="3">
      <t>テジュン</t>
    </rPh>
    <phoneticPr fontId="2"/>
  </si>
  <si>
    <t>※留意事項</t>
    <rPh sb="1" eb="3">
      <t>リュウイ</t>
    </rPh>
    <rPh sb="3" eb="5">
      <t>ジコウ</t>
    </rPh>
    <phoneticPr fontId="2"/>
  </si>
  <si>
    <t>・入力していただいた給与明細により算定した平成27年9月と10月の掛金（保険料）の額が自動的に計算されます。</t>
    <rPh sb="1" eb="3">
      <t>ニュウリョク</t>
    </rPh>
    <rPh sb="10" eb="12">
      <t>キュウヨ</t>
    </rPh>
    <rPh sb="12" eb="14">
      <t>メイサイ</t>
    </rPh>
    <rPh sb="17" eb="19">
      <t>サンテイ</t>
    </rPh>
    <rPh sb="21" eb="23">
      <t>ヘイセイ</t>
    </rPh>
    <rPh sb="25" eb="26">
      <t>ネン</t>
    </rPh>
    <rPh sb="27" eb="28">
      <t>ツキ</t>
    </rPh>
    <rPh sb="31" eb="32">
      <t>ツキ</t>
    </rPh>
    <rPh sb="33" eb="35">
      <t>カケキン</t>
    </rPh>
    <rPh sb="36" eb="39">
      <t>ホケンリョウ</t>
    </rPh>
    <rPh sb="41" eb="42">
      <t>ガク</t>
    </rPh>
    <rPh sb="43" eb="46">
      <t>ジドウテキ</t>
    </rPh>
    <rPh sb="47" eb="49">
      <t>ケイサン</t>
    </rPh>
    <phoneticPr fontId="2"/>
  </si>
  <si>
    <t>・平成27年10月の標準報酬月額は、原則として同年6月の報酬に基づき算定します。</t>
    <rPh sb="1" eb="3">
      <t>ヘイセイ</t>
    </rPh>
    <rPh sb="5" eb="6">
      <t>ネン</t>
    </rPh>
    <rPh sb="8" eb="9">
      <t>ツキ</t>
    </rPh>
    <rPh sb="10" eb="12">
      <t>ヒョウジュン</t>
    </rPh>
    <rPh sb="12" eb="14">
      <t>ホウシュウ</t>
    </rPh>
    <rPh sb="14" eb="16">
      <t>ゲツガク</t>
    </rPh>
    <rPh sb="18" eb="20">
      <t>ゲンソク</t>
    </rPh>
    <rPh sb="23" eb="25">
      <t>ドウネン</t>
    </rPh>
    <rPh sb="26" eb="27">
      <t>ツキ</t>
    </rPh>
    <rPh sb="28" eb="30">
      <t>ホウシュウ</t>
    </rPh>
    <rPh sb="31" eb="32">
      <t>モト</t>
    </rPh>
    <rPh sb="34" eb="36">
      <t>サンテイ</t>
    </rPh>
    <phoneticPr fontId="2"/>
  </si>
  <si>
    <t>短期掛金</t>
    <rPh sb="0" eb="2">
      <t>タンキ</t>
    </rPh>
    <rPh sb="2" eb="4">
      <t>カケキン</t>
    </rPh>
    <phoneticPr fontId="2"/>
  </si>
  <si>
    <t>福祉掛金</t>
    <rPh sb="0" eb="2">
      <t>フクシ</t>
    </rPh>
    <rPh sb="2" eb="4">
      <t>カケキン</t>
    </rPh>
    <phoneticPr fontId="2"/>
  </si>
  <si>
    <t>長期掛金</t>
    <rPh sb="0" eb="2">
      <t>チョウキ</t>
    </rPh>
    <rPh sb="2" eb="4">
      <t>カケキン</t>
    </rPh>
    <phoneticPr fontId="2"/>
  </si>
  <si>
    <t>長期掛金（年金）</t>
    <rPh sb="0" eb="2">
      <t>チョウキ</t>
    </rPh>
    <rPh sb="2" eb="4">
      <t>カケキン</t>
    </rPh>
    <rPh sb="5" eb="7">
      <t>ネンキン</t>
    </rPh>
    <phoneticPr fontId="2"/>
  </si>
  <si>
    <t>年金払い退職給付掛金</t>
    <rPh sb="0" eb="2">
      <t>ネンキン</t>
    </rPh>
    <rPh sb="2" eb="3">
      <t>バラ</t>
    </rPh>
    <rPh sb="4" eb="6">
      <t>タイショク</t>
    </rPh>
    <rPh sb="6" eb="8">
      <t>キュウフ</t>
    </rPh>
    <rPh sb="8" eb="10">
      <t>カケキン</t>
    </rPh>
    <phoneticPr fontId="2"/>
  </si>
  <si>
    <t>(ｲ×C)</t>
    <phoneticPr fontId="2"/>
  </si>
  <si>
    <r>
      <t xml:space="preserve">年金払い退職給付掛金 </t>
    </r>
    <r>
      <rPr>
        <sz val="8"/>
        <color theme="1"/>
        <rFont val="HGSｺﾞｼｯｸM"/>
        <family val="3"/>
        <charset val="128"/>
      </rPr>
      <t>(ｲ×D)</t>
    </r>
    <rPh sb="0" eb="2">
      <t>ネンキン</t>
    </rPh>
    <rPh sb="2" eb="3">
      <t>バラ</t>
    </rPh>
    <rPh sb="4" eb="6">
      <t>タイショク</t>
    </rPh>
    <rPh sb="6" eb="8">
      <t>キュウフ</t>
    </rPh>
    <rPh sb="8" eb="10">
      <t>カケキン</t>
    </rPh>
    <phoneticPr fontId="2"/>
  </si>
  <si>
    <t>・計算結果はあくまで目安であり、実際の徴収額とは異なる場合があります。</t>
    <rPh sb="1" eb="3">
      <t>ケイサン</t>
    </rPh>
    <rPh sb="3" eb="5">
      <t>ケッカ</t>
    </rPh>
    <rPh sb="10" eb="12">
      <t>メヤス</t>
    </rPh>
    <rPh sb="16" eb="18">
      <t>ジッサイ</t>
    </rPh>
    <rPh sb="19" eb="21">
      <t>チョウシュウ</t>
    </rPh>
    <rPh sb="21" eb="22">
      <t>ガク</t>
    </rPh>
    <rPh sb="24" eb="25">
      <t>コト</t>
    </rPh>
    <rPh sb="27" eb="29">
      <t>バアイ</t>
    </rPh>
    <phoneticPr fontId="2"/>
  </si>
  <si>
    <t>ご自身の給与明細の額を入力してください。</t>
    <rPh sb="1" eb="3">
      <t>ジシン</t>
    </rPh>
    <rPh sb="4" eb="6">
      <t>キュウヨ</t>
    </rPh>
    <rPh sb="6" eb="8">
      <t>メイサイ</t>
    </rPh>
    <rPh sb="9" eb="10">
      <t>ガク</t>
    </rPh>
    <rPh sb="11" eb="13">
      <t>ニュウリョク</t>
    </rPh>
    <phoneticPr fontId="2"/>
  </si>
  <si>
    <t>【算定式】</t>
    <rPh sb="1" eb="3">
      <t>サンテイ</t>
    </rPh>
    <rPh sb="3" eb="4">
      <t>シキ</t>
    </rPh>
    <phoneticPr fontId="2"/>
  </si>
  <si>
    <t>　掛金額＝給料月額×掛金率（手当率1.25含む）</t>
    <rPh sb="1" eb="3">
      <t>カケキン</t>
    </rPh>
    <rPh sb="3" eb="4">
      <t>ガク</t>
    </rPh>
    <rPh sb="5" eb="7">
      <t>キュウリョウ</t>
    </rPh>
    <rPh sb="7" eb="9">
      <t>ゲツガク</t>
    </rPh>
    <rPh sb="10" eb="12">
      <t>カケキン</t>
    </rPh>
    <rPh sb="12" eb="13">
      <t>リツ</t>
    </rPh>
    <rPh sb="14" eb="16">
      <t>テアテ</t>
    </rPh>
    <rPh sb="16" eb="17">
      <t>リツ</t>
    </rPh>
    <rPh sb="21" eb="22">
      <t>フク</t>
    </rPh>
    <phoneticPr fontId="2"/>
  </si>
  <si>
    <t>　掛金額＝標準報酬月額×掛金率</t>
    <rPh sb="1" eb="3">
      <t>カケキン</t>
    </rPh>
    <rPh sb="3" eb="4">
      <t>ガク</t>
    </rPh>
    <rPh sb="5" eb="7">
      <t>ヒョウジュン</t>
    </rPh>
    <rPh sb="7" eb="9">
      <t>ホウシュウ</t>
    </rPh>
    <rPh sb="9" eb="11">
      <t>ゲツガク</t>
    </rPh>
    <rPh sb="12" eb="14">
      <t>カケキン</t>
    </rPh>
    <rPh sb="14" eb="15">
      <t>リツ</t>
    </rPh>
    <phoneticPr fontId="2"/>
  </si>
  <si>
    <t>標準報酬月額の算定と掛金の額の算定</t>
    <rPh sb="0" eb="2">
      <t>ヒョウジュン</t>
    </rPh>
    <rPh sb="2" eb="4">
      <t>ホウシュウ</t>
    </rPh>
    <rPh sb="4" eb="6">
      <t>ゲツガク</t>
    </rPh>
    <rPh sb="7" eb="9">
      <t>サンテイ</t>
    </rPh>
    <rPh sb="10" eb="12">
      <t>カケキン</t>
    </rPh>
    <rPh sb="13" eb="14">
      <t>ガク</t>
    </rPh>
    <rPh sb="15" eb="17">
      <t>サンテイ</t>
    </rPh>
    <phoneticPr fontId="2"/>
  </si>
  <si>
    <t>支給額計</t>
    <rPh sb="0" eb="3">
      <t>シキュウガク</t>
    </rPh>
    <rPh sb="3" eb="4">
      <t>ケイ</t>
    </rPh>
    <phoneticPr fontId="2"/>
  </si>
  <si>
    <t xml:space="preserve">
　　※  介護掛金は、40歳に達した月から徴収
　　　になります。
</t>
    <phoneticPr fontId="2"/>
  </si>
  <si>
    <t>掛金の標準となる給料</t>
    <phoneticPr fontId="2"/>
  </si>
  <si>
    <t xml:space="preserve">  給料月額</t>
    <rPh sb="2" eb="4">
      <t>キュウリョウ</t>
    </rPh>
    <rPh sb="4" eb="6">
      <t>ゲツガク</t>
    </rPh>
    <phoneticPr fontId="2"/>
  </si>
  <si>
    <t>◆掛金(平成27年9月)</t>
    <rPh sb="1" eb="3">
      <t>カケキン</t>
    </rPh>
    <rPh sb="4" eb="6">
      <t>ヘイセイ</t>
    </rPh>
    <rPh sb="8" eb="9">
      <t>ネン</t>
    </rPh>
    <rPh sb="10" eb="11">
      <t>ツキ</t>
    </rPh>
    <phoneticPr fontId="2"/>
  </si>
  <si>
    <t>◆掛金率(平成27年9月)</t>
    <rPh sb="1" eb="3">
      <t>カケキン</t>
    </rPh>
    <rPh sb="3" eb="4">
      <t>リツ</t>
    </rPh>
    <rPh sb="5" eb="7">
      <t>ヘイセイ</t>
    </rPh>
    <rPh sb="9" eb="10">
      <t>ネン</t>
    </rPh>
    <rPh sb="11" eb="12">
      <t>ツキ</t>
    </rPh>
    <phoneticPr fontId="2"/>
  </si>
  <si>
    <t>◆掛金率(平成27年10月)</t>
    <rPh sb="1" eb="3">
      <t>カケキン</t>
    </rPh>
    <rPh sb="3" eb="4">
      <t>リツ</t>
    </rPh>
    <rPh sb="5" eb="7">
      <t>ヘイセイ</t>
    </rPh>
    <rPh sb="9" eb="10">
      <t>ネン</t>
    </rPh>
    <rPh sb="12" eb="13">
      <t>ツキ</t>
    </rPh>
    <phoneticPr fontId="2"/>
  </si>
  <si>
    <t>◆掛金(平成27年10月)</t>
    <rPh sb="1" eb="3">
      <t>カケキン</t>
    </rPh>
    <rPh sb="4" eb="6">
      <t>ヘイセイ</t>
    </rPh>
    <rPh sb="8" eb="9">
      <t>ネン</t>
    </rPh>
    <rPh sb="11" eb="12">
      <t>ツキ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</si>
  <si>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</si>
  <si>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※  短期掛金と福祉掛金は合算して徴収し</t>
    <rPh sb="3" eb="5">
      <t>タンキ</t>
    </rPh>
    <rPh sb="5" eb="7">
      <t>カケキン</t>
    </rPh>
    <rPh sb="8" eb="10">
      <t>フクシ</t>
    </rPh>
    <rPh sb="10" eb="12">
      <t>カケキン</t>
    </rPh>
    <rPh sb="13" eb="15">
      <t>ガッサン</t>
    </rPh>
    <rPh sb="17" eb="19">
      <t>チョウシュウ</t>
    </rPh>
    <phoneticPr fontId="2"/>
  </si>
  <si>
    <t xml:space="preserve">   ています。</t>
    <phoneticPr fontId="2"/>
  </si>
  <si>
    <t>支給単位期間</t>
    <rPh sb="0" eb="2">
      <t>シキュウ</t>
    </rPh>
    <rPh sb="2" eb="4">
      <t>タンイ</t>
    </rPh>
    <rPh sb="4" eb="6">
      <t>キカン</t>
    </rPh>
    <phoneticPr fontId="2"/>
  </si>
  <si>
    <t>通勤手当の支給額と支給単位期間月数を入力してください。</t>
    <rPh sb="0" eb="2">
      <t>ツウキン</t>
    </rPh>
    <rPh sb="2" eb="4">
      <t>テアテ</t>
    </rPh>
    <rPh sb="5" eb="8">
      <t>シキュウガク</t>
    </rPh>
    <rPh sb="9" eb="11">
      <t>シキュウ</t>
    </rPh>
    <rPh sb="11" eb="13">
      <t>タンイ</t>
    </rPh>
    <rPh sb="13" eb="15">
      <t>キカン</t>
    </rPh>
    <rPh sb="15" eb="17">
      <t>ツキスウ</t>
    </rPh>
    <rPh sb="18" eb="20">
      <t>ニュウリョク</t>
    </rPh>
    <phoneticPr fontId="2"/>
  </si>
  <si>
    <t>調整額</t>
    <rPh sb="0" eb="2">
      <t>チョウセイ</t>
    </rPh>
    <rPh sb="2" eb="3">
      <t>ガク</t>
    </rPh>
    <phoneticPr fontId="2"/>
  </si>
  <si>
    <t>日額特殊勤務手当</t>
    <rPh sb="0" eb="2">
      <t>ニチガク</t>
    </rPh>
    <rPh sb="2" eb="4">
      <t>トクシュ</t>
    </rPh>
    <rPh sb="4" eb="6">
      <t>キンム</t>
    </rPh>
    <rPh sb="6" eb="8">
      <t>テアテ</t>
    </rPh>
    <phoneticPr fontId="2"/>
  </si>
  <si>
    <t>宿日直手当（課税+非課税）</t>
    <rPh sb="0" eb="3">
      <t>シュクニッチョク</t>
    </rPh>
    <rPh sb="3" eb="5">
      <t>テアテ</t>
    </rPh>
    <rPh sb="6" eb="8">
      <t>カゼイ</t>
    </rPh>
    <rPh sb="9" eb="12">
      <t>ヒカゼイ</t>
    </rPh>
    <phoneticPr fontId="2"/>
  </si>
  <si>
    <t>通勤手当（課税+非課税）</t>
    <rPh sb="0" eb="2">
      <t>ツウキン</t>
    </rPh>
    <rPh sb="2" eb="4">
      <t>テアテ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</si>
</sst>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;[Red]\-#,##0.00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8"/>
      <color theme="1"/>
      <name val="HGSｺﾞｼｯｸM"/>
      <family val="3"/>
      <charset val="128"/>
    </font>
    <font>
      <sz val="9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 style="double">
        <color rgb="FFFF0000"/>
      </top>
      <bottom style="thin">
        <color rgb="FFFF0000"/>
      </bottom>
      <diagonal/>
    </border>
    <border>
      <left style="thin">
        <color indexed="64"/>
      </left>
      <right/>
      <top style="double">
        <color rgb="FFFF0000"/>
      </top>
      <bottom style="thin">
        <color rgb="FFFF0000"/>
      </bottom>
      <diagonal/>
    </border>
    <border>
      <left/>
      <right style="thin">
        <color rgb="FFFF0000"/>
      </right>
      <top style="double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38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38" fontId="3" fillId="0" borderId="1" xfId="1" applyFont="1" applyBorder="1" applyAlignment="1">
      <alignment vertical="center" wrapText="1"/>
    </xf>
    <xf numFmtId="38" fontId="3" fillId="0" borderId="1" xfId="1" applyFont="1" applyBorder="1" applyAlignment="1">
      <alignment vertical="center"/>
    </xf>
    <xf numFmtId="38" fontId="3" fillId="0" borderId="1" xfId="1" applyFont="1" applyBorder="1" applyAlignment="1">
      <alignment vertical="top" wrapText="1"/>
    </xf>
    <xf numFmtId="38" fontId="3" fillId="0" borderId="0" xfId="1" applyFont="1" applyBorder="1" applyAlignment="1">
      <alignment horizontal="center" vertical="center" shrinkToFit="1"/>
    </xf>
    <xf numFmtId="38" fontId="3" fillId="0" borderId="0" xfId="1" applyFont="1" applyBorder="1" applyAlignment="1">
      <alignment vertical="top" wrapText="1"/>
    </xf>
    <xf numFmtId="38" fontId="6" fillId="0" borderId="0" xfId="1" applyFont="1">
      <alignment vertical="center"/>
    </xf>
    <xf numFmtId="38" fontId="6" fillId="0" borderId="0" xfId="1" applyFont="1" applyFill="1">
      <alignment vertical="center"/>
    </xf>
    <xf numFmtId="38" fontId="5" fillId="2" borderId="0" xfId="1" applyFont="1" applyFill="1" applyAlignment="1">
      <alignment horizontal="center" vertical="center"/>
    </xf>
    <xf numFmtId="38" fontId="6" fillId="2" borderId="0" xfId="1" applyFont="1" applyFill="1">
      <alignment vertical="center"/>
    </xf>
    <xf numFmtId="38" fontId="7" fillId="2" borderId="0" xfId="1" applyFont="1" applyFill="1">
      <alignment vertical="center"/>
    </xf>
    <xf numFmtId="38" fontId="6" fillId="2" borderId="0" xfId="1" applyFont="1" applyFill="1" applyBorder="1" applyAlignment="1">
      <alignment horizontal="center" vertical="center"/>
    </xf>
    <xf numFmtId="38" fontId="9" fillId="2" borderId="0" xfId="1" applyFont="1" applyFill="1" applyAlignment="1">
      <alignment vertical="top" wrapText="1"/>
    </xf>
    <xf numFmtId="38" fontId="6" fillId="2" borderId="0" xfId="1" applyFont="1" applyFill="1" applyBorder="1">
      <alignment vertical="center"/>
    </xf>
    <xf numFmtId="38" fontId="8" fillId="2" borderId="0" xfId="1" applyFont="1" applyFill="1">
      <alignment vertical="center"/>
    </xf>
    <xf numFmtId="38" fontId="6" fillId="2" borderId="0" xfId="1" applyFont="1" applyFill="1" applyBorder="1" applyAlignment="1">
      <alignment vertical="center"/>
    </xf>
    <xf numFmtId="38" fontId="6" fillId="2" borderId="10" xfId="1" applyFont="1" applyFill="1" applyBorder="1">
      <alignment vertical="center"/>
    </xf>
    <xf numFmtId="38" fontId="6" fillId="2" borderId="12" xfId="1" applyFont="1" applyFill="1" applyBorder="1" applyAlignment="1">
      <alignment vertical="center"/>
    </xf>
    <xf numFmtId="38" fontId="6" fillId="2" borderId="12" xfId="1" applyFont="1" applyFill="1" applyBorder="1" applyAlignment="1">
      <alignment horizontal="left" vertical="center"/>
    </xf>
    <xf numFmtId="38" fontId="6" fillId="2" borderId="0" xfId="1" applyFont="1" applyFill="1" applyAlignment="1">
      <alignment horizontal="center" vertical="center"/>
    </xf>
    <xf numFmtId="38" fontId="6" fillId="2" borderId="13" xfId="1" applyFont="1" applyFill="1" applyBorder="1" applyAlignment="1">
      <alignment vertical="center"/>
    </xf>
    <xf numFmtId="38" fontId="6" fillId="2" borderId="13" xfId="1" applyFont="1" applyFill="1" applyBorder="1">
      <alignment vertical="center"/>
    </xf>
    <xf numFmtId="38" fontId="6" fillId="2" borderId="13" xfId="1" applyFont="1" applyFill="1" applyBorder="1" applyAlignment="1">
      <alignment horizontal="right" vertical="center"/>
    </xf>
    <xf numFmtId="38" fontId="6" fillId="2" borderId="0" xfId="1" applyFont="1" applyFill="1" applyAlignment="1">
      <alignment vertical="center"/>
    </xf>
    <xf numFmtId="38" fontId="11" fillId="2" borderId="0" xfId="1" applyFont="1" applyFill="1">
      <alignment vertical="center"/>
    </xf>
    <xf numFmtId="38" fontId="6" fillId="4" borderId="21" xfId="1" applyFont="1" applyFill="1" applyBorder="1">
      <alignment vertical="center"/>
    </xf>
    <xf numFmtId="38" fontId="6" fillId="2" borderId="0" xfId="1" applyFont="1" applyFill="1" applyBorder="1" applyAlignment="1">
      <alignment horizontal="center" vertical="center" shrinkToFit="1"/>
    </xf>
    <xf numFmtId="38" fontId="6" fillId="2" borderId="0" xfId="1" applyFont="1" applyFill="1" applyBorder="1" applyAlignment="1">
      <alignment horizontal="right" vertical="center"/>
    </xf>
    <xf numFmtId="38" fontId="6" fillId="2" borderId="0" xfId="1" applyFont="1" applyFill="1" applyAlignment="1">
      <alignment horizontal="center" vertical="center" wrapText="1"/>
    </xf>
    <xf numFmtId="38" fontId="7" fillId="2" borderId="0" xfId="1" applyFont="1" applyFill="1" applyAlignment="1">
      <alignment vertical="center" wrapText="1"/>
    </xf>
    <xf numFmtId="38" fontId="7" fillId="2" borderId="0" xfId="1" applyFont="1" applyFill="1" applyAlignment="1">
      <alignment vertical="center"/>
    </xf>
    <xf numFmtId="38" fontId="7" fillId="2" borderId="0" xfId="1" applyFont="1" applyFill="1" applyBorder="1" applyAlignment="1"/>
    <xf numFmtId="38" fontId="10" fillId="2" borderId="0" xfId="1" applyFont="1" applyFill="1" applyBorder="1" applyAlignment="1">
      <alignment horizontal="center" vertical="center"/>
    </xf>
    <xf numFmtId="38" fontId="9" fillId="2" borderId="0" xfId="1" applyFont="1" applyFill="1" applyBorder="1" applyAlignment="1"/>
    <xf numFmtId="38" fontId="10" fillId="2" borderId="0" xfId="1" applyFont="1" applyFill="1" applyBorder="1" applyAlignment="1">
      <alignment horizontal="right" vertical="center" shrinkToFit="1"/>
    </xf>
    <xf numFmtId="38" fontId="10" fillId="2" borderId="0" xfId="1" applyFont="1" applyFill="1" applyBorder="1">
      <alignment vertical="center"/>
    </xf>
    <xf numFmtId="38" fontId="10" fillId="2" borderId="0" xfId="1" applyFont="1" applyFill="1">
      <alignment vertical="center"/>
    </xf>
    <xf numFmtId="38" fontId="9" fillId="2" borderId="0" xfId="1" applyFont="1" applyFill="1" applyBorder="1" applyAlignment="1">
      <alignment vertical="top"/>
    </xf>
    <xf numFmtId="38" fontId="6" fillId="3" borderId="12" xfId="1" applyFont="1" applyFill="1" applyBorder="1">
      <alignment vertical="center"/>
    </xf>
    <xf numFmtId="38" fontId="6" fillId="3" borderId="7" xfId="1" applyFont="1" applyFill="1" applyBorder="1">
      <alignment vertical="center"/>
    </xf>
    <xf numFmtId="38" fontId="6" fillId="3" borderId="3" xfId="1" applyFont="1" applyFill="1" applyBorder="1">
      <alignment vertical="center"/>
    </xf>
    <xf numFmtId="38" fontId="6" fillId="3" borderId="2" xfId="1" applyFont="1" applyFill="1" applyBorder="1" applyAlignment="1">
      <alignment vertical="center"/>
    </xf>
    <xf numFmtId="38" fontId="6" fillId="3" borderId="11" xfId="1" applyFont="1" applyFill="1" applyBorder="1" applyAlignment="1">
      <alignment vertical="center"/>
    </xf>
    <xf numFmtId="38" fontId="6" fillId="3" borderId="3" xfId="1" applyFont="1" applyFill="1" applyBorder="1" applyAlignment="1">
      <alignment vertical="center"/>
    </xf>
    <xf numFmtId="38" fontId="6" fillId="3" borderId="2" xfId="1" applyFont="1" applyFill="1" applyBorder="1" applyAlignment="1">
      <alignment horizontal="left" vertical="center"/>
    </xf>
    <xf numFmtId="38" fontId="6" fillId="3" borderId="11" xfId="1" applyFont="1" applyFill="1" applyBorder="1" applyAlignment="1">
      <alignment horizontal="left" vertical="center"/>
    </xf>
    <xf numFmtId="38" fontId="6" fillId="3" borderId="3" xfId="1" applyFont="1" applyFill="1" applyBorder="1" applyAlignment="1">
      <alignment horizontal="left" vertical="center"/>
    </xf>
    <xf numFmtId="38" fontId="8" fillId="3" borderId="11" xfId="1" applyFont="1" applyFill="1" applyBorder="1" applyAlignment="1">
      <alignment vertical="center"/>
    </xf>
    <xf numFmtId="38" fontId="8" fillId="3" borderId="3" xfId="1" applyFont="1" applyFill="1" applyBorder="1" applyAlignment="1">
      <alignment vertical="center"/>
    </xf>
    <xf numFmtId="38" fontId="8" fillId="3" borderId="11" xfId="1" applyFont="1" applyFill="1" applyBorder="1" applyAlignment="1">
      <alignment horizontal="left" vertical="center"/>
    </xf>
    <xf numFmtId="38" fontId="8" fillId="3" borderId="14" xfId="1" applyFont="1" applyFill="1" applyBorder="1" applyAlignment="1">
      <alignment vertical="center"/>
    </xf>
    <xf numFmtId="38" fontId="6" fillId="3" borderId="9" xfId="1" applyFont="1" applyFill="1" applyBorder="1" applyAlignment="1">
      <alignment vertical="center"/>
    </xf>
    <xf numFmtId="38" fontId="6" fillId="3" borderId="9" xfId="1" applyFont="1" applyFill="1" applyBorder="1">
      <alignment vertical="center"/>
    </xf>
    <xf numFmtId="38" fontId="6" fillId="3" borderId="15" xfId="1" applyFont="1" applyFill="1" applyBorder="1" applyAlignment="1">
      <alignment vertical="center"/>
    </xf>
    <xf numFmtId="38" fontId="6" fillId="3" borderId="0" xfId="1" applyFont="1" applyFill="1" applyBorder="1" applyAlignment="1">
      <alignment vertical="center"/>
    </xf>
    <xf numFmtId="38" fontId="6" fillId="3" borderId="12" xfId="1" applyFont="1" applyFill="1" applyBorder="1" applyAlignment="1">
      <alignment vertical="center"/>
    </xf>
    <xf numFmtId="38" fontId="6" fillId="6" borderId="3" xfId="1" applyFont="1" applyFill="1" applyBorder="1">
      <alignment vertical="center"/>
    </xf>
    <xf numFmtId="38" fontId="6" fillId="6" borderId="2" xfId="1" applyFont="1" applyFill="1" applyBorder="1" applyAlignment="1">
      <alignment vertical="center"/>
    </xf>
    <xf numFmtId="38" fontId="6" fillId="6" borderId="11" xfId="1" applyFont="1" applyFill="1" applyBorder="1" applyAlignment="1">
      <alignment vertical="center"/>
    </xf>
    <xf numFmtId="38" fontId="6" fillId="6" borderId="3" xfId="1" applyFont="1" applyFill="1" applyBorder="1" applyAlignment="1">
      <alignment vertical="center"/>
    </xf>
    <xf numFmtId="38" fontId="6" fillId="6" borderId="2" xfId="1" applyFont="1" applyFill="1" applyBorder="1" applyAlignment="1">
      <alignment horizontal="left" vertical="center"/>
    </xf>
    <xf numFmtId="38" fontId="6" fillId="6" borderId="11" xfId="1" applyFont="1" applyFill="1" applyBorder="1" applyAlignment="1">
      <alignment horizontal="left" vertical="center"/>
    </xf>
    <xf numFmtId="38" fontId="6" fillId="6" borderId="3" xfId="1" applyFont="1" applyFill="1" applyBorder="1" applyAlignment="1">
      <alignment horizontal="left" vertical="center"/>
    </xf>
    <xf numFmtId="38" fontId="6" fillId="6" borderId="7" xfId="1" applyFont="1" applyFill="1" applyBorder="1">
      <alignment vertical="center"/>
    </xf>
    <xf numFmtId="38" fontId="8" fillId="6" borderId="11" xfId="1" applyFont="1" applyFill="1" applyBorder="1" applyAlignment="1">
      <alignment vertical="center"/>
    </xf>
    <xf numFmtId="38" fontId="8" fillId="6" borderId="11" xfId="1" applyFont="1" applyFill="1" applyBorder="1" applyAlignment="1">
      <alignment horizontal="left" vertical="center"/>
    </xf>
    <xf numFmtId="38" fontId="6" fillId="6" borderId="9" xfId="1" applyFont="1" applyFill="1" applyBorder="1">
      <alignment vertical="center"/>
    </xf>
    <xf numFmtId="38" fontId="6" fillId="6" borderId="6" xfId="1" applyFont="1" applyFill="1" applyBorder="1" applyAlignment="1">
      <alignment vertical="center"/>
    </xf>
    <xf numFmtId="38" fontId="6" fillId="6" borderId="10" xfId="1" applyFont="1" applyFill="1" applyBorder="1" applyAlignment="1">
      <alignment vertical="center"/>
    </xf>
    <xf numFmtId="38" fontId="6" fillId="6" borderId="7" xfId="1" applyFont="1" applyFill="1" applyBorder="1" applyAlignment="1">
      <alignment vertical="center"/>
    </xf>
    <xf numFmtId="38" fontId="8" fillId="6" borderId="14" xfId="1" applyFont="1" applyFill="1" applyBorder="1" applyAlignment="1">
      <alignment vertical="center"/>
    </xf>
    <xf numFmtId="38" fontId="6" fillId="6" borderId="14" xfId="1" applyFont="1" applyFill="1" applyBorder="1" applyAlignment="1">
      <alignment vertical="center"/>
    </xf>
    <xf numFmtId="38" fontId="6" fillId="6" borderId="9" xfId="1" applyFont="1" applyFill="1" applyBorder="1" applyAlignment="1">
      <alignment vertical="center"/>
    </xf>
    <xf numFmtId="38" fontId="6" fillId="5" borderId="2" xfId="1" applyFont="1" applyFill="1" applyBorder="1" applyAlignment="1">
      <alignment vertical="center"/>
    </xf>
    <xf numFmtId="38" fontId="6" fillId="5" borderId="11" xfId="1" applyFont="1" applyFill="1" applyBorder="1" applyAlignment="1">
      <alignment vertical="center"/>
    </xf>
    <xf numFmtId="38" fontId="6" fillId="5" borderId="3" xfId="1" applyFont="1" applyFill="1" applyBorder="1" applyAlignment="1">
      <alignment vertical="center"/>
    </xf>
    <xf numFmtId="38" fontId="6" fillId="5" borderId="3" xfId="1" applyFont="1" applyFill="1" applyBorder="1">
      <alignment vertical="center"/>
    </xf>
    <xf numFmtId="38" fontId="6" fillId="5" borderId="2" xfId="1" applyFont="1" applyFill="1" applyBorder="1" applyAlignment="1">
      <alignment horizontal="left" vertical="center"/>
    </xf>
    <xf numFmtId="38" fontId="6" fillId="5" borderId="11" xfId="1" applyFont="1" applyFill="1" applyBorder="1" applyAlignment="1">
      <alignment horizontal="left" vertical="center"/>
    </xf>
    <xf numFmtId="38" fontId="6" fillId="5" borderId="3" xfId="1" applyFont="1" applyFill="1" applyBorder="1" applyAlignment="1">
      <alignment horizontal="left" vertical="center"/>
    </xf>
    <xf numFmtId="38" fontId="6" fillId="5" borderId="7" xfId="1" applyFont="1" applyFill="1" applyBorder="1">
      <alignment vertical="center"/>
    </xf>
    <xf numFmtId="38" fontId="6" fillId="5" borderId="9" xfId="1" applyFont="1" applyFill="1" applyBorder="1">
      <alignment vertical="center"/>
    </xf>
    <xf numFmtId="38" fontId="6" fillId="5" borderId="6" xfId="1" applyFont="1" applyFill="1" applyBorder="1" applyAlignment="1">
      <alignment vertical="center"/>
    </xf>
    <xf numFmtId="38" fontId="6" fillId="5" borderId="10" xfId="1" applyFont="1" applyFill="1" applyBorder="1" applyAlignment="1">
      <alignment vertical="center"/>
    </xf>
    <xf numFmtId="38" fontId="6" fillId="5" borderId="7" xfId="1" applyFont="1" applyFill="1" applyBorder="1" applyAlignment="1">
      <alignment vertical="center"/>
    </xf>
    <xf numFmtId="38" fontId="6" fillId="5" borderId="9" xfId="1" applyFont="1" applyFill="1" applyBorder="1" applyAlignment="1">
      <alignment horizontal="left" vertical="center"/>
    </xf>
    <xf numFmtId="38" fontId="6" fillId="5" borderId="7" xfId="1" applyFont="1" applyFill="1" applyBorder="1" applyAlignment="1">
      <alignment horizontal="center" vertical="center" shrinkToFit="1"/>
    </xf>
    <xf numFmtId="38" fontId="9" fillId="2" borderId="0" xfId="1" applyFont="1" applyFill="1" applyAlignment="1">
      <alignment vertical="center" wrapText="1"/>
    </xf>
    <xf numFmtId="38" fontId="15" fillId="2" borderId="0" xfId="1" applyFont="1" applyFill="1" applyAlignment="1"/>
    <xf numFmtId="38" fontId="12" fillId="2" borderId="0" xfId="1" applyFont="1" applyFill="1">
      <alignment vertical="center"/>
    </xf>
    <xf numFmtId="38" fontId="15" fillId="2" borderId="0" xfId="1" applyFont="1" applyFill="1" applyAlignment="1">
      <alignment vertical="top"/>
    </xf>
    <xf numFmtId="38" fontId="9" fillId="2" borderId="0" xfId="1" applyFont="1" applyFill="1" applyBorder="1" applyAlignment="1">
      <alignment horizontal="left" vertical="top" wrapText="1"/>
    </xf>
    <xf numFmtId="38" fontId="13" fillId="2" borderId="10" xfId="1" applyFont="1" applyFill="1" applyBorder="1">
      <alignment vertical="center"/>
    </xf>
    <xf numFmtId="38" fontId="13" fillId="2" borderId="0" xfId="1" applyFont="1" applyFill="1">
      <alignment vertical="center"/>
    </xf>
    <xf numFmtId="38" fontId="6" fillId="3" borderId="21" xfId="1" applyFont="1" applyFill="1" applyBorder="1">
      <alignment vertical="center"/>
    </xf>
    <xf numFmtId="38" fontId="6" fillId="4" borderId="30" xfId="1" applyFont="1" applyFill="1" applyBorder="1">
      <alignment vertical="center"/>
    </xf>
    <xf numFmtId="38" fontId="6" fillId="3" borderId="33" xfId="1" applyFont="1" applyFill="1" applyBorder="1">
      <alignment vertical="center"/>
    </xf>
    <xf numFmtId="38" fontId="6" fillId="4" borderId="20" xfId="1" applyFont="1" applyFill="1" applyBorder="1" applyAlignment="1" applyProtection="1">
      <alignment horizontal="right" vertical="center"/>
      <protection locked="0"/>
    </xf>
    <xf numFmtId="38" fontId="11" fillId="2" borderId="0" xfId="1" applyFont="1" applyFill="1" applyAlignment="1">
      <alignment vertical="top" wrapText="1"/>
    </xf>
    <xf numFmtId="38" fontId="6" fillId="3" borderId="1" xfId="1" applyFont="1" applyFill="1" applyBorder="1" applyAlignment="1">
      <alignment horizontal="left" vertical="center" shrinkToFit="1"/>
    </xf>
    <xf numFmtId="38" fontId="6" fillId="3" borderId="2" xfId="1" applyFont="1" applyFill="1" applyBorder="1" applyAlignment="1">
      <alignment horizontal="left" vertical="center" shrinkToFit="1"/>
    </xf>
    <xf numFmtId="38" fontId="6" fillId="4" borderId="23" xfId="1" applyFont="1" applyFill="1" applyBorder="1" applyAlignment="1" applyProtection="1">
      <alignment horizontal="right" vertical="center" shrinkToFit="1"/>
      <protection locked="0"/>
    </xf>
    <xf numFmtId="38" fontId="6" fillId="4" borderId="24" xfId="1" applyFont="1" applyFill="1" applyBorder="1" applyAlignment="1" applyProtection="1">
      <alignment horizontal="right" vertical="center" shrinkToFit="1"/>
      <protection locked="0"/>
    </xf>
    <xf numFmtId="38" fontId="6" fillId="5" borderId="16" xfId="1" applyFont="1" applyFill="1" applyBorder="1" applyAlignment="1">
      <alignment horizontal="center" vertical="center" shrinkToFit="1"/>
    </xf>
    <xf numFmtId="38" fontId="6" fillId="5" borderId="17" xfId="1" applyFont="1" applyFill="1" applyBorder="1" applyAlignment="1">
      <alignment horizontal="center" vertical="center" shrinkToFit="1"/>
    </xf>
    <xf numFmtId="38" fontId="6" fillId="5" borderId="6" xfId="1" applyFont="1" applyFill="1" applyBorder="1" applyAlignment="1">
      <alignment horizontal="right" vertical="center"/>
    </xf>
    <xf numFmtId="38" fontId="6" fillId="5" borderId="10" xfId="1" applyFont="1" applyFill="1" applyBorder="1" applyAlignment="1">
      <alignment horizontal="right" vertical="center"/>
    </xf>
    <xf numFmtId="38" fontId="6" fillId="6" borderId="6" xfId="1" applyFont="1" applyFill="1" applyBorder="1" applyAlignment="1">
      <alignment horizontal="left" vertical="center" shrinkToFit="1"/>
    </xf>
    <xf numFmtId="38" fontId="6" fillId="6" borderId="10" xfId="1" applyFont="1" applyFill="1" applyBorder="1" applyAlignment="1">
      <alignment horizontal="left" vertical="center" shrinkToFit="1"/>
    </xf>
    <xf numFmtId="38" fontId="6" fillId="5" borderId="2" xfId="1" applyFont="1" applyFill="1" applyBorder="1" applyAlignment="1">
      <alignment horizontal="right" vertical="center"/>
    </xf>
    <xf numFmtId="38" fontId="6" fillId="5" borderId="11" xfId="1" applyFont="1" applyFill="1" applyBorder="1" applyAlignment="1">
      <alignment horizontal="right" vertical="center"/>
    </xf>
    <xf numFmtId="38" fontId="6" fillId="5" borderId="8" xfId="1" applyFont="1" applyFill="1" applyBorder="1" applyAlignment="1">
      <alignment horizontal="left" vertical="center"/>
    </xf>
    <xf numFmtId="38" fontId="6" fillId="5" borderId="14" xfId="1" applyFont="1" applyFill="1" applyBorder="1" applyAlignment="1">
      <alignment horizontal="left" vertical="center"/>
    </xf>
    <xf numFmtId="38" fontId="6" fillId="5" borderId="8" xfId="1" applyFont="1" applyFill="1" applyBorder="1" applyAlignment="1">
      <alignment horizontal="right" vertical="center"/>
    </xf>
    <xf numFmtId="38" fontId="6" fillId="5" borderId="14" xfId="1" applyFont="1" applyFill="1" applyBorder="1" applyAlignment="1">
      <alignment horizontal="right" vertical="center"/>
    </xf>
    <xf numFmtId="38" fontId="6" fillId="3" borderId="8" xfId="1" applyFont="1" applyFill="1" applyBorder="1" applyAlignment="1">
      <alignment horizontal="right" vertical="center"/>
    </xf>
    <xf numFmtId="38" fontId="6" fillId="3" borderId="14" xfId="1" applyFont="1" applyFill="1" applyBorder="1" applyAlignment="1">
      <alignment horizontal="right" vertical="center"/>
    </xf>
    <xf numFmtId="38" fontId="6" fillId="3" borderId="8" xfId="1" applyFont="1" applyFill="1" applyBorder="1" applyAlignment="1">
      <alignment horizontal="left" vertical="center"/>
    </xf>
    <xf numFmtId="38" fontId="6" fillId="3" borderId="14" xfId="1" applyFont="1" applyFill="1" applyBorder="1" applyAlignment="1">
      <alignment horizontal="left" vertical="center"/>
    </xf>
    <xf numFmtId="38" fontId="9" fillId="2" borderId="0" xfId="1" applyFont="1" applyFill="1" applyAlignment="1">
      <alignment vertical="center" wrapText="1"/>
    </xf>
    <xf numFmtId="38" fontId="6" fillId="5" borderId="8" xfId="1" applyFont="1" applyFill="1" applyBorder="1" applyAlignment="1">
      <alignment vertical="center" shrinkToFit="1"/>
    </xf>
    <xf numFmtId="38" fontId="6" fillId="5" borderId="14" xfId="1" applyFont="1" applyFill="1" applyBorder="1" applyAlignment="1">
      <alignment vertical="center" shrinkToFit="1"/>
    </xf>
    <xf numFmtId="38" fontId="6" fillId="5" borderId="9" xfId="1" applyFont="1" applyFill="1" applyBorder="1" applyAlignment="1">
      <alignment vertical="center" shrinkToFit="1"/>
    </xf>
    <xf numFmtId="38" fontId="6" fillId="6" borderId="8" xfId="1" applyFont="1" applyFill="1" applyBorder="1" applyAlignment="1">
      <alignment horizontal="right" vertical="center"/>
    </xf>
    <xf numFmtId="38" fontId="6" fillId="6" borderId="14" xfId="1" applyFont="1" applyFill="1" applyBorder="1" applyAlignment="1">
      <alignment horizontal="right" vertical="center"/>
    </xf>
    <xf numFmtId="38" fontId="6" fillId="3" borderId="15" xfId="1" applyFont="1" applyFill="1" applyBorder="1" applyAlignment="1">
      <alignment horizontal="right" vertical="center"/>
    </xf>
    <xf numFmtId="38" fontId="6" fillId="3" borderId="0" xfId="1" applyFont="1" applyFill="1" applyBorder="1" applyAlignment="1">
      <alignment horizontal="right" vertical="center"/>
    </xf>
    <xf numFmtId="38" fontId="6" fillId="6" borderId="6" xfId="1" applyFont="1" applyFill="1" applyBorder="1" applyAlignment="1">
      <alignment horizontal="right" vertical="center"/>
    </xf>
    <xf numFmtId="38" fontId="6" fillId="6" borderId="10" xfId="1" applyFont="1" applyFill="1" applyBorder="1" applyAlignment="1">
      <alignment horizontal="right" vertical="center"/>
    </xf>
    <xf numFmtId="38" fontId="8" fillId="2" borderId="0" xfId="1" applyFont="1" applyFill="1" applyBorder="1" applyAlignment="1">
      <alignment horizontal="center" vertical="center" shrinkToFit="1"/>
    </xf>
    <xf numFmtId="38" fontId="6" fillId="3" borderId="16" xfId="1" applyFont="1" applyFill="1" applyBorder="1" applyAlignment="1">
      <alignment vertical="center" shrinkToFit="1"/>
    </xf>
    <xf numFmtId="38" fontId="6" fillId="3" borderId="17" xfId="1" applyFont="1" applyFill="1" applyBorder="1" applyAlignment="1">
      <alignment vertical="center" shrinkToFit="1"/>
    </xf>
    <xf numFmtId="38" fontId="6" fillId="3" borderId="18" xfId="1" applyFont="1" applyFill="1" applyBorder="1" applyAlignment="1">
      <alignment vertical="center" shrinkToFit="1"/>
    </xf>
    <xf numFmtId="38" fontId="6" fillId="3" borderId="6" xfId="1" applyFont="1" applyFill="1" applyBorder="1" applyAlignment="1">
      <alignment horizontal="right" vertical="center"/>
    </xf>
    <xf numFmtId="38" fontId="6" fillId="3" borderId="10" xfId="1" applyFont="1" applyFill="1" applyBorder="1" applyAlignment="1">
      <alignment horizontal="right" vertical="center"/>
    </xf>
    <xf numFmtId="38" fontId="6" fillId="6" borderId="8" xfId="1" applyFont="1" applyFill="1" applyBorder="1" applyAlignment="1">
      <alignment horizontal="left" vertical="center"/>
    </xf>
    <xf numFmtId="38" fontId="6" fillId="6" borderId="14" xfId="1" applyFont="1" applyFill="1" applyBorder="1" applyAlignment="1">
      <alignment horizontal="left" vertical="center"/>
    </xf>
    <xf numFmtId="38" fontId="6" fillId="3" borderId="4" xfId="1" applyFont="1" applyFill="1" applyBorder="1" applyAlignment="1">
      <alignment horizontal="left" vertical="center" shrinkToFit="1"/>
    </xf>
    <xf numFmtId="38" fontId="6" fillId="3" borderId="8" xfId="1" applyFont="1" applyFill="1" applyBorder="1" applyAlignment="1">
      <alignment horizontal="left" vertical="center" shrinkToFit="1"/>
    </xf>
    <xf numFmtId="38" fontId="6" fillId="4" borderId="28" xfId="1" applyFont="1" applyFill="1" applyBorder="1" applyAlignment="1" applyProtection="1">
      <alignment horizontal="right" vertical="center" shrinkToFit="1"/>
      <protection locked="0"/>
    </xf>
    <xf numFmtId="38" fontId="6" fillId="4" borderId="29" xfId="1" applyFont="1" applyFill="1" applyBorder="1" applyAlignment="1" applyProtection="1">
      <alignment horizontal="right" vertical="center" shrinkToFit="1"/>
      <protection locked="0"/>
    </xf>
    <xf numFmtId="38" fontId="6" fillId="6" borderId="2" xfId="1" applyFont="1" applyFill="1" applyBorder="1" applyAlignment="1">
      <alignment vertical="center" shrinkToFit="1"/>
    </xf>
    <xf numFmtId="38" fontId="6" fillId="6" borderId="11" xfId="1" applyFont="1" applyFill="1" applyBorder="1" applyAlignment="1">
      <alignment vertical="center" shrinkToFit="1"/>
    </xf>
    <xf numFmtId="38" fontId="6" fillId="6" borderId="8" xfId="1" applyFont="1" applyFill="1" applyBorder="1" applyAlignment="1">
      <alignment vertical="center" shrinkToFit="1"/>
    </xf>
    <xf numFmtId="38" fontId="6" fillId="6" borderId="14" xfId="1" applyFont="1" applyFill="1" applyBorder="1" applyAlignment="1">
      <alignment vertical="center" shrinkToFit="1"/>
    </xf>
    <xf numFmtId="38" fontId="6" fillId="6" borderId="9" xfId="1" applyFont="1" applyFill="1" applyBorder="1" applyAlignment="1">
      <alignment vertical="center" shrinkToFit="1"/>
    </xf>
    <xf numFmtId="38" fontId="6" fillId="6" borderId="2" xfId="1" applyFont="1" applyFill="1" applyBorder="1" applyAlignment="1">
      <alignment horizontal="right" vertical="center"/>
    </xf>
    <xf numFmtId="38" fontId="6" fillId="6" borderId="11" xfId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center" vertical="center" shrinkToFit="1"/>
    </xf>
    <xf numFmtId="38" fontId="6" fillId="3" borderId="6" xfId="1" applyFont="1" applyFill="1" applyBorder="1" applyAlignment="1">
      <alignment horizontal="center" vertical="center" shrinkToFit="1"/>
    </xf>
    <xf numFmtId="38" fontId="6" fillId="3" borderId="31" xfId="1" applyFont="1" applyFill="1" applyBorder="1" applyAlignment="1">
      <alignment horizontal="right" vertical="center" shrinkToFit="1"/>
    </xf>
    <xf numFmtId="38" fontId="6" fillId="3" borderId="32" xfId="1" applyFont="1" applyFill="1" applyBorder="1" applyAlignment="1">
      <alignment horizontal="right" vertical="center" shrinkToFit="1"/>
    </xf>
    <xf numFmtId="38" fontId="6" fillId="4" borderId="19" xfId="1" applyFont="1" applyFill="1" applyBorder="1" applyAlignment="1" applyProtection="1">
      <alignment horizontal="right" vertical="center" shrinkToFit="1"/>
      <protection locked="0"/>
    </xf>
    <xf numFmtId="38" fontId="6" fillId="4" borderId="20" xfId="1" applyFont="1" applyFill="1" applyBorder="1" applyAlignment="1" applyProtection="1">
      <alignment horizontal="right" vertical="center" shrinkToFit="1"/>
      <protection locked="0"/>
    </xf>
    <xf numFmtId="40" fontId="6" fillId="3" borderId="2" xfId="1" applyNumberFormat="1" applyFont="1" applyFill="1" applyBorder="1" applyAlignment="1">
      <alignment horizontal="right" vertical="center"/>
    </xf>
    <xf numFmtId="40" fontId="6" fillId="3" borderId="11" xfId="1" applyNumberFormat="1" applyFont="1" applyFill="1" applyBorder="1" applyAlignment="1">
      <alignment horizontal="right" vertical="center"/>
    </xf>
    <xf numFmtId="40" fontId="6" fillId="6" borderId="2" xfId="1" applyNumberFormat="1" applyFont="1" applyFill="1" applyBorder="1" applyAlignment="1">
      <alignment horizontal="right" vertical="center"/>
    </xf>
    <xf numFmtId="40" fontId="6" fillId="6" borderId="11" xfId="1" applyNumberFormat="1" applyFont="1" applyFill="1" applyBorder="1" applyAlignment="1">
      <alignment horizontal="right" vertical="center"/>
    </xf>
    <xf numFmtId="38" fontId="6" fillId="3" borderId="2" xfId="1" applyFont="1" applyFill="1" applyBorder="1" applyAlignment="1">
      <alignment horizontal="right" vertical="center"/>
    </xf>
    <xf numFmtId="38" fontId="6" fillId="3" borderId="11" xfId="1" applyFont="1" applyFill="1" applyBorder="1" applyAlignment="1">
      <alignment horizontal="right" vertical="center"/>
    </xf>
    <xf numFmtId="38" fontId="6" fillId="3" borderId="2" xfId="1" applyFont="1" applyFill="1" applyBorder="1" applyAlignment="1">
      <alignment horizontal="left" vertical="center"/>
    </xf>
    <xf numFmtId="38" fontId="6" fillId="3" borderId="1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6" borderId="11" xfId="1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center" vertical="center"/>
    </xf>
    <xf numFmtId="38" fontId="6" fillId="4" borderId="20" xfId="1" applyFont="1" applyFill="1" applyBorder="1" applyAlignment="1" applyProtection="1">
      <alignment horizontal="right" vertical="center"/>
      <protection locked="0"/>
    </xf>
    <xf numFmtId="38" fontId="6" fillId="4" borderId="22" xfId="1" applyFont="1" applyFill="1" applyBorder="1" applyAlignment="1" applyProtection="1">
      <alignment horizontal="right" vertical="center"/>
      <protection locked="0"/>
    </xf>
    <xf numFmtId="38" fontId="6" fillId="2" borderId="0" xfId="1" applyFont="1" applyFill="1" applyBorder="1" applyAlignment="1">
      <alignment horizontal="right" vertical="center"/>
    </xf>
    <xf numFmtId="38" fontId="6" fillId="3" borderId="23" xfId="1" applyFont="1" applyFill="1" applyBorder="1" applyAlignment="1">
      <alignment horizontal="right" vertical="center" shrinkToFit="1"/>
    </xf>
    <xf numFmtId="38" fontId="6" fillId="3" borderId="24" xfId="1" applyFont="1" applyFill="1" applyBorder="1" applyAlignment="1">
      <alignment horizontal="right" vertical="center" shrinkToFit="1"/>
    </xf>
    <xf numFmtId="38" fontId="6" fillId="3" borderId="2" xfId="1" applyFont="1" applyFill="1" applyBorder="1" applyAlignment="1">
      <alignment horizontal="right" vertical="center" shrinkToFit="1"/>
    </xf>
    <xf numFmtId="38" fontId="6" fillId="3" borderId="11" xfId="1" applyFont="1" applyFill="1" applyBorder="1" applyAlignment="1">
      <alignment horizontal="right" vertical="center" shrinkToFit="1"/>
    </xf>
    <xf numFmtId="38" fontId="6" fillId="6" borderId="2" xfId="1" applyFont="1" applyFill="1" applyBorder="1" applyAlignment="1">
      <alignment horizontal="center" vertical="center"/>
    </xf>
    <xf numFmtId="38" fontId="6" fillId="6" borderId="11" xfId="1" applyFont="1" applyFill="1" applyBorder="1" applyAlignment="1">
      <alignment horizontal="center" vertical="center"/>
    </xf>
    <xf numFmtId="38" fontId="6" fillId="6" borderId="3" xfId="1" applyFont="1" applyFill="1" applyBorder="1" applyAlignment="1">
      <alignment horizontal="center" vertical="center"/>
    </xf>
    <xf numFmtId="38" fontId="10" fillId="6" borderId="2" xfId="1" applyFont="1" applyFill="1" applyBorder="1" applyAlignment="1">
      <alignment horizontal="center" vertical="center"/>
    </xf>
    <xf numFmtId="38" fontId="10" fillId="6" borderId="3" xfId="1" applyFont="1" applyFill="1" applyBorder="1" applyAlignment="1">
      <alignment horizontal="center" vertical="center"/>
    </xf>
    <xf numFmtId="176" fontId="6" fillId="3" borderId="2" xfId="1" applyNumberFormat="1" applyFont="1" applyFill="1" applyBorder="1" applyAlignment="1">
      <alignment horizontal="right" vertical="center" shrinkToFit="1"/>
    </xf>
    <xf numFmtId="176" fontId="6" fillId="3" borderId="11" xfId="1" applyNumberFormat="1" applyFont="1" applyFill="1" applyBorder="1" applyAlignment="1">
      <alignment horizontal="right" vertical="center" shrinkToFit="1"/>
    </xf>
    <xf numFmtId="38" fontId="11" fillId="2" borderId="0" xfId="1" applyFont="1" applyFill="1" applyAlignment="1">
      <alignment horizontal="left" vertical="top" wrapText="1"/>
    </xf>
    <xf numFmtId="38" fontId="6" fillId="6" borderId="2" xfId="1" applyFont="1" applyFill="1" applyBorder="1" applyAlignment="1">
      <alignment horizontal="left" vertical="center" shrinkToFit="1"/>
    </xf>
    <xf numFmtId="38" fontId="6" fillId="6" borderId="11" xfId="1" applyFont="1" applyFill="1" applyBorder="1" applyAlignment="1">
      <alignment horizontal="left" vertical="center" shrinkToFit="1"/>
    </xf>
    <xf numFmtId="38" fontId="6" fillId="6" borderId="3" xfId="1" applyFont="1" applyFill="1" applyBorder="1" applyAlignment="1">
      <alignment horizontal="left" vertical="center" shrinkToFit="1"/>
    </xf>
    <xf numFmtId="38" fontId="6" fillId="6" borderId="3" xfId="1" applyFont="1" applyFill="1" applyBorder="1" applyAlignment="1">
      <alignment vertical="center" shrinkToFit="1"/>
    </xf>
    <xf numFmtId="38" fontId="9" fillId="2" borderId="0" xfId="1" applyFont="1" applyFill="1" applyBorder="1" applyAlignment="1">
      <alignment horizontal="left" vertical="top" wrapText="1"/>
    </xf>
    <xf numFmtId="38" fontId="6" fillId="6" borderId="2" xfId="1" applyFont="1" applyFill="1" applyBorder="1" applyAlignment="1">
      <alignment horizontal="right" vertical="center" shrinkToFit="1"/>
    </xf>
    <xf numFmtId="38" fontId="6" fillId="6" borderId="11" xfId="1" applyFont="1" applyFill="1" applyBorder="1" applyAlignment="1">
      <alignment horizontal="right" vertical="center" shrinkToFit="1"/>
    </xf>
    <xf numFmtId="38" fontId="7" fillId="2" borderId="0" xfId="1" applyFont="1" applyFill="1" applyBorder="1" applyAlignment="1">
      <alignment horizontal="left" vertical="center"/>
    </xf>
    <xf numFmtId="38" fontId="6" fillId="3" borderId="2" xfId="1" applyFont="1" applyFill="1" applyBorder="1" applyAlignment="1">
      <alignment horizontal="center" vertical="center"/>
    </xf>
    <xf numFmtId="38" fontId="6" fillId="3" borderId="11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38" fontId="6" fillId="3" borderId="25" xfId="1" applyFont="1" applyFill="1" applyBorder="1" applyAlignment="1">
      <alignment horizontal="center" vertical="center"/>
    </xf>
    <xf numFmtId="38" fontId="6" fillId="3" borderId="13" xfId="1" applyFont="1" applyFill="1" applyBorder="1" applyAlignment="1">
      <alignment horizontal="center" vertical="center"/>
    </xf>
    <xf numFmtId="38" fontId="6" fillId="3" borderId="26" xfId="1" applyFont="1" applyFill="1" applyBorder="1" applyAlignment="1">
      <alignment horizontal="center" vertical="center"/>
    </xf>
    <xf numFmtId="38" fontId="6" fillId="3" borderId="2" xfId="1" applyFont="1" applyFill="1" applyBorder="1" applyAlignment="1">
      <alignment vertical="center" shrinkToFit="1"/>
    </xf>
    <xf numFmtId="38" fontId="6" fillId="3" borderId="11" xfId="1" applyFont="1" applyFill="1" applyBorder="1" applyAlignment="1">
      <alignment vertical="center" shrinkToFit="1"/>
    </xf>
    <xf numFmtId="38" fontId="6" fillId="3" borderId="3" xfId="1" applyFont="1" applyFill="1" applyBorder="1" applyAlignment="1">
      <alignment vertical="center" shrinkToFit="1"/>
    </xf>
    <xf numFmtId="38" fontId="6" fillId="2" borderId="27" xfId="1" applyFont="1" applyFill="1" applyBorder="1" applyAlignment="1">
      <alignment horizontal="center" vertical="center"/>
    </xf>
    <xf numFmtId="38" fontId="6" fillId="2" borderId="0" xfId="1" applyFont="1" applyFill="1" applyAlignment="1">
      <alignment horizontal="center" vertical="center"/>
    </xf>
    <xf numFmtId="38" fontId="14" fillId="3" borderId="0" xfId="1" applyFont="1" applyFill="1" applyAlignment="1">
      <alignment horizontal="center" vertical="center"/>
    </xf>
    <xf numFmtId="38" fontId="6" fillId="6" borderId="1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38" fontId="8" fillId="2" borderId="0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85724</xdr:colOff>
      <xdr:row>10</xdr:row>
      <xdr:rowOff>9525</xdr:rowOff>
    </xdr:from>
    <xdr:to>
      <xdr:col>22</xdr:col>
      <xdr:colOff>5699</xdr:colOff>
      <xdr:row>13</xdr:row>
      <xdr:rowOff>95250</xdr:rowOff>
    </xdr:to>
    <xdr:sp macro="" textlink="">
      <xdr:nvSpPr>
        <xdr:cNvPr id="2" name="角丸四角形 1"/>
        <xdr:cNvSpPr/>
      </xdr:nvSpPr>
      <xdr:spPr>
        <a:xfrm>
          <a:off x="3438524" y="3962400"/>
          <a:ext cx="3168000" cy="80010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250157</xdr:colOff>
      <xdr:row>12</xdr:row>
      <xdr:rowOff>130342</xdr:rowOff>
    </xdr:from>
    <xdr:to>
      <xdr:col>11</xdr:col>
      <xdr:colOff>132119</xdr:colOff>
      <xdr:row>12</xdr:row>
      <xdr:rowOff>130343</xdr:rowOff>
    </xdr:to>
    <xdr:cxnSp macro="">
      <xdr:nvCxnSpPr>
        <xdr:cNvPr id="3" name="直線矢印コネクタ 2"/>
        <xdr:cNvCxnSpPr/>
      </xdr:nvCxnSpPr>
      <xdr:spPr>
        <a:xfrm flipH="1">
          <a:off x="3145757" y="3254542"/>
          <a:ext cx="472512" cy="1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headEnd type="none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132848</xdr:colOff>
      <xdr:row>21</xdr:row>
      <xdr:rowOff>209550</xdr:rowOff>
    </xdr:from>
    <xdr:to>
      <xdr:col>32</xdr:col>
      <xdr:colOff>200526</xdr:colOff>
      <xdr:row>31</xdr:row>
      <xdr:rowOff>0</xdr:rowOff>
    </xdr:to>
    <xdr:sp macro="" textlink="">
      <xdr:nvSpPr>
        <xdr:cNvPr id="6" name="角丸四角形 5"/>
        <xdr:cNvSpPr/>
      </xdr:nvSpPr>
      <xdr:spPr>
        <a:xfrm>
          <a:off x="7448048" y="5591175"/>
          <a:ext cx="2658478" cy="2171700"/>
        </a:xfrm>
        <a:prstGeom prst="roundRect">
          <a:avLst>
            <a:gd name="adj" fmla="val 8834"/>
          </a:avLst>
        </a:prstGeom>
        <a:noFill/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121823</xdr:colOff>
      <xdr:row>21</xdr:row>
      <xdr:rowOff>200025</xdr:rowOff>
    </xdr:from>
    <xdr:to>
      <xdr:col>45</xdr:col>
      <xdr:colOff>200527</xdr:colOff>
      <xdr:row>32</xdr:row>
      <xdr:rowOff>0</xdr:rowOff>
    </xdr:to>
    <xdr:sp macro="" textlink="">
      <xdr:nvSpPr>
        <xdr:cNvPr id="9" name="角丸四角形 8"/>
        <xdr:cNvSpPr/>
      </xdr:nvSpPr>
      <xdr:spPr>
        <a:xfrm>
          <a:off x="11218448" y="5581650"/>
          <a:ext cx="2964779" cy="2438400"/>
        </a:xfrm>
        <a:prstGeom prst="roundRect">
          <a:avLst>
            <a:gd name="adj" fmla="val 9541"/>
          </a:avLst>
        </a:prstGeom>
        <a:noFill/>
        <a:ln w="5715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5</xdr:row>
      <xdr:rowOff>9525</xdr:rowOff>
    </xdr:from>
    <xdr:to>
      <xdr:col>10</xdr:col>
      <xdr:colOff>163050</xdr:colOff>
      <xdr:row>6</xdr:row>
      <xdr:rowOff>236894</xdr:rowOff>
    </xdr:to>
    <xdr:sp macro="" textlink="">
      <xdr:nvSpPr>
        <xdr:cNvPr id="10" name="右中かっこ 9"/>
        <xdr:cNvSpPr/>
      </xdr:nvSpPr>
      <xdr:spPr>
        <a:xfrm>
          <a:off x="2926682" y="1403183"/>
          <a:ext cx="144000" cy="468000"/>
        </a:xfrm>
        <a:prstGeom prst="rightBrace">
          <a:avLst>
            <a:gd name="adj1" fmla="val 29762"/>
            <a:gd name="adj2" fmla="val 50000"/>
          </a:avLst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393699</xdr:colOff>
      <xdr:row>1</xdr:row>
      <xdr:rowOff>123824</xdr:rowOff>
    </xdr:from>
    <xdr:to>
      <xdr:col>22</xdr:col>
      <xdr:colOff>128874</xdr:colOff>
      <xdr:row>3</xdr:row>
      <xdr:rowOff>183374</xdr:rowOff>
    </xdr:to>
    <xdr:sp macro="" textlink="">
      <xdr:nvSpPr>
        <xdr:cNvPr id="24" name="フローチャート : 代替処理 23"/>
        <xdr:cNvSpPr/>
      </xdr:nvSpPr>
      <xdr:spPr>
        <a:xfrm>
          <a:off x="393699" y="552449"/>
          <a:ext cx="6336000" cy="612000"/>
        </a:xfrm>
        <a:prstGeom prst="flowChartAlternate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ja-JP" altLang="en-US" sz="1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～ </a:t>
          </a:r>
          <a:r>
            <a:rPr kumimoji="1" lang="ja-JP" altLang="ja-JP" sz="1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標準報酬制</a:t>
          </a:r>
          <a:r>
            <a:rPr kumimoji="1" lang="ja-JP" altLang="en-US" sz="1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への移行により</a:t>
          </a:r>
          <a:endParaRPr kumimoji="1" lang="en-US" altLang="ja-JP" sz="15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　　　　　</a:t>
          </a:r>
          <a:r>
            <a:rPr kumimoji="1" lang="ja-JP" altLang="en-US" sz="15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 </a:t>
          </a:r>
          <a:r>
            <a:rPr kumimoji="1" lang="ja-JP" altLang="ja-JP" sz="1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掛金が</a:t>
          </a:r>
          <a:r>
            <a:rPr kumimoji="1" lang="ja-JP" altLang="en-US" sz="1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どれくらい変わるか試算</a:t>
          </a:r>
          <a:r>
            <a:rPr kumimoji="1" lang="ja-JP" altLang="ja-JP" sz="1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してみましょう。</a:t>
          </a:r>
          <a:r>
            <a:rPr kumimoji="1" lang="ja-JP" altLang="en-US" sz="1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～</a:t>
          </a:r>
          <a:endParaRPr lang="ja-JP" altLang="ja-JP" sz="15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24</xdr:col>
      <xdr:colOff>190501</xdr:colOff>
      <xdr:row>10</xdr:row>
      <xdr:rowOff>9525</xdr:rowOff>
    </xdr:from>
    <xdr:to>
      <xdr:col>33</xdr:col>
      <xdr:colOff>114300</xdr:colOff>
      <xdr:row>13</xdr:row>
      <xdr:rowOff>133350</xdr:rowOff>
    </xdr:to>
    <xdr:sp macro="" textlink="">
      <xdr:nvSpPr>
        <xdr:cNvPr id="23" name="テキスト ボックス 22"/>
        <xdr:cNvSpPr txBox="1"/>
      </xdr:nvSpPr>
      <xdr:spPr>
        <a:xfrm>
          <a:off x="7639051" y="2657475"/>
          <a:ext cx="2809874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  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短期適用分は、短期・介護・福祉の掛金</a:t>
          </a:r>
          <a:endParaRPr kumimoji="1" lang="en-US" altLang="ja-JP" sz="9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に適用。</a:t>
          </a:r>
          <a:endParaRPr kumimoji="1" lang="en-US" altLang="ja-JP" sz="9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  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長期適用分は、年金の掛金に適用され、</a:t>
          </a:r>
          <a:endParaRPr kumimoji="1" lang="en-US" altLang="ja-JP" sz="9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一般職は</a:t>
          </a:r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49.6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万円、特別職は</a:t>
          </a:r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62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万円が上限。</a:t>
          </a:r>
          <a:endParaRPr kumimoji="1" lang="en-US" altLang="ja-JP" sz="9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36</xdr:col>
      <xdr:colOff>200024</xdr:colOff>
      <xdr:row>10</xdr:row>
      <xdr:rowOff>9526</xdr:rowOff>
    </xdr:from>
    <xdr:to>
      <xdr:col>46</xdr:col>
      <xdr:colOff>66676</xdr:colOff>
      <xdr:row>12</xdr:row>
      <xdr:rowOff>190500</xdr:rowOff>
    </xdr:to>
    <xdr:sp macro="" textlink="">
      <xdr:nvSpPr>
        <xdr:cNvPr id="25" name="テキスト ボックス 24"/>
        <xdr:cNvSpPr txBox="1"/>
      </xdr:nvSpPr>
      <xdr:spPr>
        <a:xfrm>
          <a:off x="11296649" y="2771776"/>
          <a:ext cx="3048002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  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短期適用分は、短期・介護・福祉の掛金に適用。</a:t>
          </a:r>
          <a:endParaRPr kumimoji="1" lang="en-US" altLang="ja-JP" sz="9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  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長期適用分は、年金・年金払い退職給付の掛金</a:t>
          </a:r>
          <a:endParaRPr kumimoji="1" lang="en-US" altLang="ja-JP" sz="9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に適用され、一律</a:t>
          </a:r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62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万円が上限。</a:t>
          </a:r>
          <a:endParaRPr kumimoji="1" lang="en-US" altLang="ja-JP" sz="9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23</xdr:col>
      <xdr:colOff>200025</xdr:colOff>
      <xdr:row>2</xdr:row>
      <xdr:rowOff>142874</xdr:rowOff>
    </xdr:from>
    <xdr:to>
      <xdr:col>33</xdr:col>
      <xdr:colOff>209550</xdr:colOff>
      <xdr:row>32</xdr:row>
      <xdr:rowOff>228600</xdr:rowOff>
    </xdr:to>
    <xdr:sp macro="" textlink="">
      <xdr:nvSpPr>
        <xdr:cNvPr id="26" name="角丸四角形 25"/>
        <xdr:cNvSpPr/>
      </xdr:nvSpPr>
      <xdr:spPr>
        <a:xfrm>
          <a:off x="7219950" y="876299"/>
          <a:ext cx="3190875" cy="6877051"/>
        </a:xfrm>
        <a:prstGeom prst="roundRect">
          <a:avLst>
            <a:gd name="adj" fmla="val 8834"/>
          </a:avLst>
        </a:prstGeom>
        <a:noFill/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180472</xdr:colOff>
      <xdr:row>2</xdr:row>
      <xdr:rowOff>104774</xdr:rowOff>
    </xdr:from>
    <xdr:to>
      <xdr:col>46</xdr:col>
      <xdr:colOff>142874</xdr:colOff>
      <xdr:row>32</xdr:row>
      <xdr:rowOff>238125</xdr:rowOff>
    </xdr:to>
    <xdr:sp macro="" textlink="">
      <xdr:nvSpPr>
        <xdr:cNvPr id="27" name="角丸四角形 26"/>
        <xdr:cNvSpPr/>
      </xdr:nvSpPr>
      <xdr:spPr>
        <a:xfrm>
          <a:off x="10686547" y="771524"/>
          <a:ext cx="3439027" cy="7162801"/>
        </a:xfrm>
        <a:prstGeom prst="roundRect">
          <a:avLst>
            <a:gd name="adj" fmla="val 8834"/>
          </a:avLst>
        </a:prstGeom>
        <a:noFill/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47625</xdr:colOff>
      <xdr:row>2</xdr:row>
      <xdr:rowOff>1</xdr:rowOff>
    </xdr:from>
    <xdr:to>
      <xdr:col>33</xdr:col>
      <xdr:colOff>41550</xdr:colOff>
      <xdr:row>2</xdr:row>
      <xdr:rowOff>360001</xdr:rowOff>
    </xdr:to>
    <xdr:sp macro="" textlink="">
      <xdr:nvSpPr>
        <xdr:cNvPr id="28" name="角丸四角形 27"/>
        <xdr:cNvSpPr/>
      </xdr:nvSpPr>
      <xdr:spPr>
        <a:xfrm>
          <a:off x="7362825" y="619126"/>
          <a:ext cx="2880000" cy="36000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手当率制</a:t>
          </a:r>
          <a:r>
            <a:rPr kumimoji="1" lang="ja-JP" altLang="en-US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（平成</a:t>
          </a:r>
          <a:r>
            <a:rPr kumimoji="1" lang="en-US" altLang="ja-JP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27</a:t>
          </a:r>
          <a:r>
            <a:rPr kumimoji="1" lang="ja-JP" altLang="en-US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9</a:t>
          </a:r>
          <a:r>
            <a:rPr kumimoji="1" lang="ja-JP" altLang="en-US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月まで）</a:t>
          </a:r>
        </a:p>
      </xdr:txBody>
    </xdr:sp>
    <xdr:clientData/>
  </xdr:twoCellAnchor>
  <xdr:twoCellAnchor>
    <xdr:from>
      <xdr:col>36</xdr:col>
      <xdr:colOff>123825</xdr:colOff>
      <xdr:row>1</xdr:row>
      <xdr:rowOff>142875</xdr:rowOff>
    </xdr:from>
    <xdr:to>
      <xdr:col>46</xdr:col>
      <xdr:colOff>2475</xdr:colOff>
      <xdr:row>2</xdr:row>
      <xdr:rowOff>312375</xdr:rowOff>
    </xdr:to>
    <xdr:sp macro="" textlink="">
      <xdr:nvSpPr>
        <xdr:cNvPr id="30" name="角丸四角形 29"/>
        <xdr:cNvSpPr/>
      </xdr:nvSpPr>
      <xdr:spPr>
        <a:xfrm>
          <a:off x="11220450" y="571500"/>
          <a:ext cx="3060000" cy="36000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標準報酬制</a:t>
          </a:r>
          <a:r>
            <a:rPr kumimoji="1" lang="ja-JP" altLang="en-US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（平成</a:t>
          </a:r>
          <a:r>
            <a:rPr kumimoji="1" lang="en-US" altLang="ja-JP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27</a:t>
          </a:r>
          <a:r>
            <a:rPr kumimoji="1" lang="ja-JP" altLang="en-US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10</a:t>
          </a:r>
          <a:r>
            <a:rPr kumimoji="1" lang="ja-JP" altLang="en-US" sz="12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月から）</a:t>
          </a:r>
        </a:p>
      </xdr:txBody>
    </xdr:sp>
    <xdr:clientData/>
  </xdr:twoCellAnchor>
  <xdr:twoCellAnchor>
    <xdr:from>
      <xdr:col>32</xdr:col>
      <xdr:colOff>278066</xdr:colOff>
      <xdr:row>16</xdr:row>
      <xdr:rowOff>117474</xdr:rowOff>
    </xdr:from>
    <xdr:to>
      <xdr:col>36</xdr:col>
      <xdr:colOff>198116</xdr:colOff>
      <xdr:row>17</xdr:row>
      <xdr:rowOff>203349</xdr:rowOff>
    </xdr:to>
    <xdr:sp macro="" textlink="">
      <xdr:nvSpPr>
        <xdr:cNvPr id="19" name="右矢印 18"/>
        <xdr:cNvSpPr/>
      </xdr:nvSpPr>
      <xdr:spPr>
        <a:xfrm>
          <a:off x="10184066" y="4308474"/>
          <a:ext cx="1110675" cy="32400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278066</xdr:colOff>
      <xdr:row>26</xdr:row>
      <xdr:rowOff>15874</xdr:rowOff>
    </xdr:from>
    <xdr:to>
      <xdr:col>36</xdr:col>
      <xdr:colOff>198116</xdr:colOff>
      <xdr:row>27</xdr:row>
      <xdr:rowOff>101749</xdr:rowOff>
    </xdr:to>
    <xdr:sp macro="" textlink="">
      <xdr:nvSpPr>
        <xdr:cNvPr id="20" name="右矢印 19"/>
        <xdr:cNvSpPr/>
      </xdr:nvSpPr>
      <xdr:spPr>
        <a:xfrm>
          <a:off x="10184066" y="6588124"/>
          <a:ext cx="1110675" cy="32400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278066</xdr:colOff>
      <xdr:row>8</xdr:row>
      <xdr:rowOff>101599</xdr:rowOff>
    </xdr:from>
    <xdr:to>
      <xdr:col>36</xdr:col>
      <xdr:colOff>198116</xdr:colOff>
      <xdr:row>9</xdr:row>
      <xdr:rowOff>187474</xdr:rowOff>
    </xdr:to>
    <xdr:sp macro="" textlink="">
      <xdr:nvSpPr>
        <xdr:cNvPr id="21" name="右矢印 20"/>
        <xdr:cNvSpPr/>
      </xdr:nvSpPr>
      <xdr:spPr>
        <a:xfrm>
          <a:off x="10184066" y="2387599"/>
          <a:ext cx="1110675" cy="32400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114300</xdr:colOff>
      <xdr:row>34</xdr:row>
      <xdr:rowOff>85726</xdr:rowOff>
    </xdr:from>
    <xdr:to>
      <xdr:col>38</xdr:col>
      <xdr:colOff>171951</xdr:colOff>
      <xdr:row>44</xdr:row>
      <xdr:rowOff>161925</xdr:rowOff>
    </xdr:to>
    <xdr:sp macro="" textlink="">
      <xdr:nvSpPr>
        <xdr:cNvPr id="35" name="角丸四角形 34"/>
        <xdr:cNvSpPr/>
      </xdr:nvSpPr>
      <xdr:spPr>
        <a:xfrm>
          <a:off x="9134475" y="8105776"/>
          <a:ext cx="2724651" cy="2352674"/>
        </a:xfrm>
        <a:prstGeom prst="roundRect">
          <a:avLst>
            <a:gd name="adj" fmla="val 8834"/>
          </a:avLst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33</xdr:row>
      <xdr:rowOff>133350</xdr:rowOff>
    </xdr:from>
    <xdr:to>
      <xdr:col>36</xdr:col>
      <xdr:colOff>234675</xdr:colOff>
      <xdr:row>35</xdr:row>
      <xdr:rowOff>102825</xdr:rowOff>
    </xdr:to>
    <xdr:sp macro="" textlink="">
      <xdr:nvSpPr>
        <xdr:cNvPr id="34" name="角丸四角形 33"/>
        <xdr:cNvSpPr/>
      </xdr:nvSpPr>
      <xdr:spPr>
        <a:xfrm>
          <a:off x="9639300" y="8172450"/>
          <a:ext cx="1692000" cy="4457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掛金の増減額</a:t>
          </a:r>
          <a:endParaRPr kumimoji="1" lang="ja-JP" altLang="en-US" sz="12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238125</xdr:colOff>
      <xdr:row>5</xdr:row>
      <xdr:rowOff>228600</xdr:rowOff>
    </xdr:from>
    <xdr:to>
      <xdr:col>24</xdr:col>
      <xdr:colOff>266700</xdr:colOff>
      <xdr:row>7</xdr:row>
      <xdr:rowOff>133350</xdr:rowOff>
    </xdr:to>
    <xdr:cxnSp macro="">
      <xdr:nvCxnSpPr>
        <xdr:cNvPr id="37" name="直線矢印コネクタ 36"/>
        <xdr:cNvCxnSpPr/>
      </xdr:nvCxnSpPr>
      <xdr:spPr>
        <a:xfrm>
          <a:off x="3886200" y="1685925"/>
          <a:ext cx="3695700" cy="381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headEnd type="none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tabSelected="1" topLeftCell="A4" zoomScaleNormal="100" workbookViewId="0">
      <selection activeCell="N17" sqref="N17"/>
    </sheetView>
  </sheetViews>
  <sheetFormatPr defaultColWidth="3.875" defaultRowHeight="12" x14ac:dyDescent="0.15"/>
  <cols>
    <col min="1" max="1" width="5.25" style="14" customWidth="1"/>
    <col min="2" max="7" width="3.875" style="14"/>
    <col min="8" max="9" width="4.75" style="14" customWidth="1"/>
    <col min="10" max="22" width="3.875" style="14"/>
    <col min="23" max="23" width="5.5" style="14" customWidth="1"/>
    <col min="24" max="26" width="3.875" style="14"/>
    <col min="27" max="29" width="4.875" style="14" customWidth="1"/>
    <col min="30" max="34" width="3.875" style="14"/>
    <col min="35" max="35" width="4" style="14" customWidth="1"/>
    <col min="36" max="38" width="3.875" style="14"/>
    <col min="39" max="41" width="4.875" style="14" customWidth="1"/>
    <col min="42" max="16384" width="3.875" style="14"/>
  </cols>
  <sheetData>
    <row r="1" spans="1:48" ht="33.75" customHeight="1" x14ac:dyDescent="0.15">
      <c r="A1" s="207" t="s">
        <v>114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</row>
    <row r="2" spans="1:48" ht="15" customHeight="1" x14ac:dyDescent="0.15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28.5" customHeight="1" x14ac:dyDescent="0.15">
      <c r="A3" s="17"/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 ht="18.75" customHeight="1" x14ac:dyDescent="0.15">
      <c r="A4" s="17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39" t="s">
        <v>111</v>
      </c>
      <c r="Z4" s="19"/>
      <c r="AA4" s="19"/>
      <c r="AB4" s="19"/>
      <c r="AC4" s="19"/>
      <c r="AD4" s="19"/>
      <c r="AE4" s="19"/>
      <c r="AF4" s="19"/>
      <c r="AG4" s="19"/>
      <c r="AH4" s="19"/>
      <c r="AI4" s="17"/>
      <c r="AJ4" s="17"/>
      <c r="AK4" s="39" t="s">
        <v>111</v>
      </c>
      <c r="AL4" s="19"/>
      <c r="AM4" s="19"/>
      <c r="AN4" s="19"/>
      <c r="AO4" s="19"/>
      <c r="AP4" s="19"/>
      <c r="AQ4" s="19"/>
      <c r="AR4" s="19"/>
      <c r="AS4" s="19"/>
      <c r="AT4" s="17"/>
      <c r="AU4" s="17"/>
      <c r="AV4" s="17"/>
    </row>
    <row r="5" spans="1:48" ht="18.75" customHeight="1" x14ac:dyDescent="0.15">
      <c r="A5" s="17"/>
      <c r="B5" s="32" t="s">
        <v>110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95" t="s">
        <v>112</v>
      </c>
      <c r="Z5" s="195"/>
      <c r="AA5" s="195"/>
      <c r="AB5" s="195"/>
      <c r="AC5" s="195"/>
      <c r="AD5" s="195"/>
      <c r="AE5" s="195"/>
      <c r="AF5" s="195"/>
      <c r="AG5" s="195"/>
      <c r="AH5" s="195"/>
      <c r="AI5" s="17"/>
      <c r="AJ5" s="17"/>
      <c r="AK5" s="209" t="s">
        <v>113</v>
      </c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17"/>
    </row>
    <row r="6" spans="1:48" ht="18.75" customHeight="1" x14ac:dyDescent="0.15">
      <c r="A6" s="17"/>
      <c r="B6" s="107" t="s">
        <v>0</v>
      </c>
      <c r="C6" s="107"/>
      <c r="D6" s="107"/>
      <c r="E6" s="107"/>
      <c r="F6" s="107"/>
      <c r="G6" s="108"/>
      <c r="H6" s="160">
        <v>200000</v>
      </c>
      <c r="I6" s="161"/>
      <c r="J6" s="33" t="s">
        <v>13</v>
      </c>
      <c r="K6" s="205" t="s">
        <v>118</v>
      </c>
      <c r="L6" s="206"/>
      <c r="M6" s="20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80" t="s">
        <v>73</v>
      </c>
      <c r="AL6" s="181"/>
      <c r="AM6" s="182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18.75" customHeight="1" x14ac:dyDescent="0.15">
      <c r="A7" s="17"/>
      <c r="B7" s="107" t="s">
        <v>128</v>
      </c>
      <c r="C7" s="107"/>
      <c r="D7" s="107"/>
      <c r="E7" s="107"/>
      <c r="F7" s="107"/>
      <c r="G7" s="108"/>
      <c r="H7" s="160"/>
      <c r="I7" s="161"/>
      <c r="J7" s="33" t="s">
        <v>13</v>
      </c>
      <c r="K7" s="205"/>
      <c r="L7" s="206"/>
      <c r="M7" s="20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93">
        <f>H27</f>
        <v>230000</v>
      </c>
      <c r="AL7" s="194"/>
      <c r="AM7" s="64" t="s">
        <v>13</v>
      </c>
      <c r="AN7" s="20"/>
      <c r="AO7" s="17"/>
      <c r="AP7" s="17"/>
      <c r="AQ7" s="17"/>
      <c r="AR7" s="17"/>
      <c r="AS7" s="17"/>
      <c r="AT7" s="17"/>
      <c r="AU7" s="17"/>
      <c r="AV7" s="17"/>
    </row>
    <row r="8" spans="1:48" ht="18.75" customHeight="1" x14ac:dyDescent="0.15">
      <c r="A8" s="17"/>
      <c r="B8" s="107" t="s">
        <v>3</v>
      </c>
      <c r="C8" s="107"/>
      <c r="D8" s="107"/>
      <c r="E8" s="107"/>
      <c r="F8" s="107"/>
      <c r="G8" s="108"/>
      <c r="H8" s="160"/>
      <c r="I8" s="161"/>
      <c r="J8" s="33" t="s">
        <v>13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202" t="s">
        <v>117</v>
      </c>
      <c r="AA8" s="203"/>
      <c r="AB8" s="203"/>
      <c r="AC8" s="204"/>
      <c r="AD8" s="196" t="s">
        <v>95</v>
      </c>
      <c r="AE8" s="197"/>
      <c r="AF8" s="198"/>
      <c r="AG8" s="17"/>
      <c r="AH8" s="175"/>
      <c r="AI8" s="175"/>
      <c r="AJ8" s="175"/>
      <c r="AK8" s="21"/>
      <c r="AL8" s="17"/>
      <c r="AM8" s="17"/>
      <c r="AN8" s="17"/>
      <c r="AO8" s="208" t="s">
        <v>18</v>
      </c>
      <c r="AP8" s="208"/>
      <c r="AQ8" s="208" t="s">
        <v>21</v>
      </c>
      <c r="AR8" s="208"/>
      <c r="AS8" s="208"/>
      <c r="AT8" s="17"/>
      <c r="AU8" s="17"/>
      <c r="AV8" s="17"/>
    </row>
    <row r="9" spans="1:48" ht="18.75" customHeight="1" x14ac:dyDescent="0.15">
      <c r="A9" s="17"/>
      <c r="B9" s="107" t="s">
        <v>2</v>
      </c>
      <c r="C9" s="107"/>
      <c r="D9" s="107"/>
      <c r="E9" s="107"/>
      <c r="F9" s="107"/>
      <c r="G9" s="108"/>
      <c r="H9" s="160"/>
      <c r="I9" s="161"/>
      <c r="J9" s="33" t="s">
        <v>13</v>
      </c>
      <c r="K9" s="17"/>
      <c r="L9" s="17"/>
      <c r="M9" s="187" t="s">
        <v>127</v>
      </c>
      <c r="N9" s="187"/>
      <c r="O9" s="187"/>
      <c r="P9" s="187"/>
      <c r="Q9" s="187"/>
      <c r="R9" s="187"/>
      <c r="S9" s="187"/>
      <c r="T9" s="187"/>
      <c r="U9" s="187"/>
      <c r="V9" s="187"/>
      <c r="W9" s="17"/>
      <c r="X9" s="17"/>
      <c r="Y9" s="17"/>
      <c r="Z9" s="199" t="s">
        <v>28</v>
      </c>
      <c r="AA9" s="200"/>
      <c r="AB9" s="200"/>
      <c r="AC9" s="201"/>
      <c r="AD9" s="178">
        <f>IF((H6+H7)&lt;=79000,79000,IF((H6+H7)&gt;=968000,968000,H6+H7))</f>
        <v>200000</v>
      </c>
      <c r="AE9" s="179"/>
      <c r="AF9" s="48" t="s">
        <v>13</v>
      </c>
      <c r="AG9" s="22" t="s">
        <v>74</v>
      </c>
      <c r="AH9" s="17"/>
      <c r="AI9" s="17"/>
      <c r="AJ9" s="17"/>
      <c r="AK9" s="23"/>
      <c r="AL9" s="180" t="s">
        <v>28</v>
      </c>
      <c r="AM9" s="181"/>
      <c r="AN9" s="182"/>
      <c r="AO9" s="183" t="str">
        <f>VLOOKUP(AK7,標準報酬月額等級表!A4:D46,3,TRUE)</f>
        <v>第15級</v>
      </c>
      <c r="AP9" s="184"/>
      <c r="AQ9" s="193">
        <f>VLOOKUP(AK7,標準報酬月額等級表!A4:D46,4,TRUE)</f>
        <v>240000</v>
      </c>
      <c r="AR9" s="194"/>
      <c r="AS9" s="64" t="s">
        <v>13</v>
      </c>
      <c r="AT9" s="17" t="s">
        <v>90</v>
      </c>
      <c r="AU9" s="17"/>
      <c r="AV9" s="17"/>
    </row>
    <row r="10" spans="1:48" ht="18.75" customHeight="1" x14ac:dyDescent="0.15">
      <c r="A10" s="17"/>
      <c r="B10" s="107" t="s">
        <v>123</v>
      </c>
      <c r="C10" s="107"/>
      <c r="D10" s="107"/>
      <c r="E10" s="107"/>
      <c r="F10" s="107"/>
      <c r="G10" s="108"/>
      <c r="H10" s="160"/>
      <c r="I10" s="161"/>
      <c r="J10" s="33" t="s">
        <v>13</v>
      </c>
      <c r="K10" s="17"/>
      <c r="L10" s="1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7"/>
      <c r="X10" s="17"/>
      <c r="Y10" s="17"/>
      <c r="Z10" s="196" t="s">
        <v>29</v>
      </c>
      <c r="AA10" s="197"/>
      <c r="AB10" s="197"/>
      <c r="AC10" s="198"/>
      <c r="AD10" s="178">
        <f>IF((H6+H7)&lt;=79000,79000,IF((H6+H7)&gt;=496000,496000,H6+H7))</f>
        <v>200000</v>
      </c>
      <c r="AE10" s="179"/>
      <c r="AF10" s="48" t="s">
        <v>13</v>
      </c>
      <c r="AG10" s="22" t="s">
        <v>75</v>
      </c>
      <c r="AH10" s="17"/>
      <c r="AI10" s="17"/>
      <c r="AJ10" s="17"/>
      <c r="AK10" s="17"/>
      <c r="AL10" s="180" t="s">
        <v>29</v>
      </c>
      <c r="AM10" s="181"/>
      <c r="AN10" s="182"/>
      <c r="AO10" s="183" t="str">
        <f>VLOOKUP(AK7,標準報酬月額等級表!F4:I33,3,TRUE)</f>
        <v>第15級</v>
      </c>
      <c r="AP10" s="184"/>
      <c r="AQ10" s="193">
        <f>VLOOKUP(AK7,標準報酬月額等級表!F4:I33,4,TRUE)</f>
        <v>240000</v>
      </c>
      <c r="AR10" s="194"/>
      <c r="AS10" s="64" t="s">
        <v>13</v>
      </c>
      <c r="AT10" s="17" t="s">
        <v>91</v>
      </c>
      <c r="AU10" s="17"/>
      <c r="AV10" s="17"/>
    </row>
    <row r="11" spans="1:48" ht="18.75" customHeight="1" x14ac:dyDescent="0.15">
      <c r="A11" s="17"/>
      <c r="B11" s="107" t="s">
        <v>1</v>
      </c>
      <c r="C11" s="107"/>
      <c r="D11" s="107"/>
      <c r="E11" s="107"/>
      <c r="F11" s="107"/>
      <c r="G11" s="108"/>
      <c r="H11" s="160"/>
      <c r="I11" s="161"/>
      <c r="J11" s="33" t="s">
        <v>13</v>
      </c>
      <c r="K11" s="17"/>
      <c r="L11" s="17"/>
      <c r="M11" s="17" t="s">
        <v>11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36"/>
      <c r="Z11" s="41"/>
      <c r="AA11" s="41"/>
      <c r="AB11" s="41"/>
      <c r="AC11" s="40"/>
      <c r="AD11" s="42"/>
      <c r="AE11" s="42"/>
      <c r="AF11" s="43"/>
      <c r="AG11" s="44"/>
      <c r="AH11" s="44"/>
      <c r="AI11" s="44"/>
      <c r="AJ11" s="44"/>
      <c r="AK11" s="44"/>
      <c r="AL11" s="41"/>
      <c r="AM11" s="40"/>
      <c r="AN11" s="40"/>
      <c r="AO11" s="40"/>
      <c r="AP11" s="40"/>
      <c r="AQ11" s="42"/>
      <c r="AR11" s="42"/>
      <c r="AS11" s="43"/>
      <c r="AT11" s="44"/>
      <c r="AU11" s="17"/>
      <c r="AV11" s="17"/>
    </row>
    <row r="12" spans="1:48" ht="18.75" customHeight="1" x14ac:dyDescent="0.15">
      <c r="A12" s="17"/>
      <c r="B12" s="107" t="s">
        <v>4</v>
      </c>
      <c r="C12" s="107"/>
      <c r="D12" s="107"/>
      <c r="E12" s="107"/>
      <c r="F12" s="107"/>
      <c r="G12" s="108"/>
      <c r="H12" s="160"/>
      <c r="I12" s="161"/>
      <c r="J12" s="33" t="s">
        <v>13</v>
      </c>
      <c r="K12" s="17"/>
      <c r="L12" s="17"/>
      <c r="M12" s="137" t="s">
        <v>12</v>
      </c>
      <c r="N12" s="137"/>
      <c r="O12" s="137"/>
      <c r="P12" s="17"/>
      <c r="Q12" s="212" t="s">
        <v>126</v>
      </c>
      <c r="R12" s="212"/>
      <c r="S12" s="212"/>
      <c r="T12" s="172"/>
      <c r="U12" s="172"/>
      <c r="V12" s="172"/>
      <c r="W12" s="17"/>
      <c r="X12" s="21"/>
      <c r="Y12" s="36"/>
      <c r="Z12" s="45"/>
      <c r="AA12" s="45"/>
      <c r="AB12" s="45"/>
      <c r="AC12" s="40"/>
      <c r="AD12" s="42"/>
      <c r="AE12" s="42"/>
      <c r="AF12" s="43"/>
      <c r="AG12" s="44"/>
      <c r="AH12" s="44"/>
      <c r="AI12" s="44"/>
      <c r="AJ12" s="44"/>
      <c r="AK12" s="44"/>
      <c r="AL12" s="192"/>
      <c r="AM12" s="192"/>
      <c r="AN12" s="192"/>
      <c r="AO12" s="192"/>
      <c r="AP12" s="192"/>
      <c r="AQ12" s="192"/>
      <c r="AR12" s="192"/>
      <c r="AS12" s="192"/>
      <c r="AT12" s="192"/>
      <c r="AU12" s="17"/>
      <c r="AV12" s="17"/>
    </row>
    <row r="13" spans="1:48" ht="18.75" customHeight="1" x14ac:dyDescent="0.15">
      <c r="A13" s="17"/>
      <c r="B13" s="107" t="s">
        <v>131</v>
      </c>
      <c r="C13" s="107"/>
      <c r="D13" s="107"/>
      <c r="E13" s="107"/>
      <c r="F13" s="107"/>
      <c r="G13" s="108"/>
      <c r="H13" s="176">
        <f>T13</f>
        <v>30000</v>
      </c>
      <c r="I13" s="177"/>
      <c r="J13" s="102" t="s">
        <v>13</v>
      </c>
      <c r="K13" s="17"/>
      <c r="L13" s="17"/>
      <c r="M13" s="173">
        <v>30000</v>
      </c>
      <c r="N13" s="174"/>
      <c r="O13" s="33" t="s">
        <v>13</v>
      </c>
      <c r="P13" s="27" t="s">
        <v>14</v>
      </c>
      <c r="Q13" s="105">
        <v>1</v>
      </c>
      <c r="R13" s="33" t="s">
        <v>15</v>
      </c>
      <c r="S13" s="27" t="s">
        <v>16</v>
      </c>
      <c r="T13" s="175">
        <f>ROUNDDOWN(M13/Q13,0)</f>
        <v>30000</v>
      </c>
      <c r="U13" s="175"/>
      <c r="V13" s="21" t="s">
        <v>13</v>
      </c>
      <c r="W13" s="17"/>
      <c r="X13" s="23"/>
      <c r="Y13" s="36"/>
      <c r="Z13" s="45"/>
      <c r="AA13" s="45"/>
      <c r="AB13" s="45"/>
      <c r="AC13" s="40"/>
      <c r="AD13" s="42"/>
      <c r="AE13" s="42"/>
      <c r="AF13" s="43"/>
      <c r="AG13" s="44"/>
      <c r="AH13" s="44"/>
      <c r="AI13" s="44"/>
      <c r="AJ13" s="44"/>
      <c r="AK13" s="44"/>
      <c r="AL13" s="192"/>
      <c r="AM13" s="192"/>
      <c r="AN13" s="192"/>
      <c r="AO13" s="192"/>
      <c r="AP13" s="192"/>
      <c r="AQ13" s="192"/>
      <c r="AR13" s="192"/>
      <c r="AS13" s="192"/>
      <c r="AT13" s="192"/>
      <c r="AU13" s="17"/>
      <c r="AV13" s="17"/>
    </row>
    <row r="14" spans="1:48" ht="18.75" customHeight="1" x14ac:dyDescent="0.15">
      <c r="A14" s="17"/>
      <c r="B14" s="107" t="s">
        <v>7</v>
      </c>
      <c r="C14" s="107"/>
      <c r="D14" s="107"/>
      <c r="E14" s="107"/>
      <c r="F14" s="107"/>
      <c r="G14" s="108"/>
      <c r="H14" s="160"/>
      <c r="I14" s="161"/>
      <c r="J14" s="33" t="s">
        <v>13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3"/>
      <c r="Y14" s="36"/>
      <c r="Z14" s="45"/>
      <c r="AA14" s="45"/>
      <c r="AB14" s="45"/>
      <c r="AC14" s="40"/>
      <c r="AD14" s="42"/>
      <c r="AE14" s="42"/>
      <c r="AF14" s="43"/>
      <c r="AG14" s="44"/>
      <c r="AH14" s="44"/>
      <c r="AI14" s="44"/>
      <c r="AJ14" s="44"/>
      <c r="AK14" s="44"/>
      <c r="AL14" s="99"/>
      <c r="AM14" s="99"/>
      <c r="AN14" s="99"/>
      <c r="AO14" s="99"/>
      <c r="AP14" s="99"/>
      <c r="AQ14" s="99"/>
      <c r="AR14" s="99"/>
      <c r="AS14" s="99"/>
      <c r="AT14" s="99"/>
      <c r="AU14" s="17"/>
      <c r="AV14" s="17"/>
    </row>
    <row r="15" spans="1:48" ht="18.75" customHeight="1" x14ac:dyDescent="0.15">
      <c r="A15" s="17"/>
      <c r="B15" s="107" t="s">
        <v>8</v>
      </c>
      <c r="C15" s="107"/>
      <c r="D15" s="107"/>
      <c r="E15" s="107"/>
      <c r="F15" s="107"/>
      <c r="G15" s="108"/>
      <c r="H15" s="160"/>
      <c r="I15" s="161"/>
      <c r="J15" s="33" t="s">
        <v>13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3"/>
      <c r="Y15" s="21"/>
      <c r="Z15" s="100" t="s">
        <v>120</v>
      </c>
      <c r="AA15" s="24"/>
      <c r="AB15" s="24"/>
      <c r="AC15" s="24"/>
      <c r="AD15" s="24"/>
      <c r="AE15" s="24"/>
      <c r="AF15" s="24"/>
      <c r="AG15" s="17"/>
      <c r="AH15" s="17"/>
      <c r="AI15" s="17"/>
      <c r="AJ15" s="17"/>
      <c r="AK15" s="17"/>
      <c r="AL15" s="100" t="s">
        <v>121</v>
      </c>
      <c r="AM15" s="24"/>
      <c r="AN15" s="24"/>
      <c r="AO15" s="24"/>
      <c r="AP15" s="24"/>
      <c r="AQ15" s="24"/>
      <c r="AR15" s="24"/>
      <c r="AS15" s="17"/>
      <c r="AT15" s="17"/>
      <c r="AU15" s="17"/>
      <c r="AV15" s="17"/>
    </row>
    <row r="16" spans="1:48" ht="18.75" customHeight="1" x14ac:dyDescent="0.15">
      <c r="A16" s="17"/>
      <c r="B16" s="107" t="s">
        <v>9</v>
      </c>
      <c r="C16" s="107"/>
      <c r="D16" s="107"/>
      <c r="E16" s="107"/>
      <c r="F16" s="107"/>
      <c r="G16" s="108"/>
      <c r="H16" s="160"/>
      <c r="I16" s="161"/>
      <c r="J16" s="33" t="s">
        <v>13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5"/>
      <c r="Z16" s="49" t="s">
        <v>102</v>
      </c>
      <c r="AA16" s="50"/>
      <c r="AB16" s="50"/>
      <c r="AC16" s="51"/>
      <c r="AD16" s="162">
        <v>60.23</v>
      </c>
      <c r="AE16" s="163"/>
      <c r="AF16" s="48" t="s">
        <v>17</v>
      </c>
      <c r="AG16" s="22" t="s">
        <v>76</v>
      </c>
      <c r="AH16" s="17"/>
      <c r="AI16" s="17"/>
      <c r="AJ16" s="17"/>
      <c r="AK16" s="17"/>
      <c r="AL16" s="65" t="s">
        <v>102</v>
      </c>
      <c r="AM16" s="66"/>
      <c r="AN16" s="66"/>
      <c r="AO16" s="67"/>
      <c r="AP16" s="164">
        <v>48.18</v>
      </c>
      <c r="AQ16" s="165"/>
      <c r="AR16" s="64" t="s">
        <v>17</v>
      </c>
      <c r="AS16" s="22" t="s">
        <v>85</v>
      </c>
      <c r="AT16" s="17"/>
      <c r="AU16" s="17"/>
      <c r="AV16" s="17"/>
    </row>
    <row r="17" spans="1:48" ht="18.75" customHeight="1" x14ac:dyDescent="0.15">
      <c r="A17" s="17"/>
      <c r="B17" s="107" t="s">
        <v>130</v>
      </c>
      <c r="C17" s="107"/>
      <c r="D17" s="107"/>
      <c r="E17" s="107"/>
      <c r="F17" s="107"/>
      <c r="G17" s="108"/>
      <c r="H17" s="160"/>
      <c r="I17" s="161"/>
      <c r="J17" s="33" t="s">
        <v>13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26"/>
      <c r="Z17" s="52" t="s">
        <v>103</v>
      </c>
      <c r="AA17" s="53"/>
      <c r="AB17" s="53"/>
      <c r="AC17" s="54"/>
      <c r="AD17" s="162">
        <v>1.48</v>
      </c>
      <c r="AE17" s="163"/>
      <c r="AF17" s="48" t="s">
        <v>17</v>
      </c>
      <c r="AG17" s="22" t="s">
        <v>77</v>
      </c>
      <c r="AH17" s="17"/>
      <c r="AI17" s="17"/>
      <c r="AJ17" s="17"/>
      <c r="AK17" s="17"/>
      <c r="AL17" s="68" t="s">
        <v>103</v>
      </c>
      <c r="AM17" s="69"/>
      <c r="AN17" s="69"/>
      <c r="AO17" s="70"/>
      <c r="AP17" s="164">
        <v>1.18</v>
      </c>
      <c r="AQ17" s="165"/>
      <c r="AR17" s="64" t="s">
        <v>17</v>
      </c>
      <c r="AS17" s="22" t="s">
        <v>86</v>
      </c>
      <c r="AT17" s="17"/>
      <c r="AU17" s="17"/>
      <c r="AV17" s="17"/>
    </row>
    <row r="18" spans="1:48" ht="18.75" customHeight="1" x14ac:dyDescent="0.15">
      <c r="A18" s="17"/>
      <c r="B18" s="107" t="s">
        <v>5</v>
      </c>
      <c r="C18" s="107"/>
      <c r="D18" s="107"/>
      <c r="E18" s="107"/>
      <c r="F18" s="107"/>
      <c r="G18" s="108"/>
      <c r="H18" s="109"/>
      <c r="I18" s="110"/>
      <c r="J18" s="33" t="s">
        <v>13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25"/>
      <c r="Z18" s="49" t="s">
        <v>105</v>
      </c>
      <c r="AA18" s="50"/>
      <c r="AB18" s="50"/>
      <c r="AC18" s="51"/>
      <c r="AD18" s="185">
        <v>107.9875</v>
      </c>
      <c r="AE18" s="186"/>
      <c r="AF18" s="47" t="s">
        <v>17</v>
      </c>
      <c r="AG18" s="22" t="s">
        <v>78</v>
      </c>
      <c r="AH18" s="17"/>
      <c r="AI18" s="17"/>
      <c r="AJ18" s="17"/>
      <c r="AK18" s="17"/>
      <c r="AL18" s="149" t="s">
        <v>105</v>
      </c>
      <c r="AM18" s="150"/>
      <c r="AN18" s="150"/>
      <c r="AO18" s="191"/>
      <c r="AP18" s="164">
        <v>86.39</v>
      </c>
      <c r="AQ18" s="165"/>
      <c r="AR18" s="71" t="s">
        <v>17</v>
      </c>
      <c r="AS18" s="22" t="s">
        <v>87</v>
      </c>
      <c r="AT18" s="17"/>
      <c r="AU18" s="17"/>
      <c r="AV18" s="17"/>
    </row>
    <row r="19" spans="1:48" ht="18.75" customHeight="1" x14ac:dyDescent="0.15">
      <c r="A19" s="17"/>
      <c r="B19" s="107" t="s">
        <v>10</v>
      </c>
      <c r="C19" s="107"/>
      <c r="D19" s="107"/>
      <c r="E19" s="107"/>
      <c r="F19" s="107"/>
      <c r="G19" s="108"/>
      <c r="H19" s="109"/>
      <c r="I19" s="110"/>
      <c r="J19" s="33" t="s">
        <v>13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25"/>
      <c r="Z19" s="49" t="s">
        <v>24</v>
      </c>
      <c r="AA19" s="50"/>
      <c r="AB19" s="50"/>
      <c r="AC19" s="51"/>
      <c r="AD19" s="162">
        <v>6.65</v>
      </c>
      <c r="AE19" s="163"/>
      <c r="AF19" s="48" t="s">
        <v>17</v>
      </c>
      <c r="AG19" s="22" t="s">
        <v>79</v>
      </c>
      <c r="AH19" s="17"/>
      <c r="AI19" s="17"/>
      <c r="AJ19" s="17"/>
      <c r="AK19" s="17"/>
      <c r="AL19" s="188" t="s">
        <v>106</v>
      </c>
      <c r="AM19" s="189"/>
      <c r="AN19" s="189"/>
      <c r="AO19" s="190"/>
      <c r="AP19" s="164">
        <v>7.5</v>
      </c>
      <c r="AQ19" s="165"/>
      <c r="AR19" s="71" t="s">
        <v>17</v>
      </c>
      <c r="AS19" s="22" t="s">
        <v>88</v>
      </c>
      <c r="AT19" s="17"/>
      <c r="AU19" s="17"/>
      <c r="AV19" s="17"/>
    </row>
    <row r="20" spans="1:48" ht="18.75" customHeight="1" x14ac:dyDescent="0.15">
      <c r="A20" s="17"/>
      <c r="B20" s="107" t="s">
        <v>6</v>
      </c>
      <c r="C20" s="107"/>
      <c r="D20" s="107"/>
      <c r="E20" s="107"/>
      <c r="F20" s="107"/>
      <c r="G20" s="108"/>
      <c r="H20" s="109"/>
      <c r="I20" s="110"/>
      <c r="J20" s="33" t="s">
        <v>13</v>
      </c>
      <c r="K20" s="17"/>
      <c r="L20" s="17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7"/>
      <c r="X20" s="17"/>
      <c r="Y20" s="17"/>
      <c r="Z20" s="96" t="s">
        <v>124</v>
      </c>
      <c r="AA20" s="97"/>
      <c r="AB20" s="97"/>
      <c r="AC20" s="97"/>
      <c r="AD20" s="17"/>
      <c r="AE20" s="17"/>
      <c r="AF20" s="17"/>
      <c r="AG20" s="17"/>
      <c r="AH20" s="17"/>
      <c r="AI20" s="17"/>
      <c r="AJ20" s="17"/>
      <c r="AK20" s="17"/>
      <c r="AL20" s="65" t="s">
        <v>24</v>
      </c>
      <c r="AM20" s="66"/>
      <c r="AN20" s="66"/>
      <c r="AO20" s="67"/>
      <c r="AP20" s="164">
        <v>5.32</v>
      </c>
      <c r="AQ20" s="165"/>
      <c r="AR20" s="64" t="s">
        <v>17</v>
      </c>
      <c r="AS20" s="22" t="s">
        <v>89</v>
      </c>
      <c r="AT20" s="17"/>
      <c r="AU20" s="17"/>
      <c r="AV20" s="17"/>
    </row>
    <row r="21" spans="1:48" s="15" customFormat="1" ht="18.75" customHeight="1" x14ac:dyDescent="0.15">
      <c r="A21" s="17"/>
      <c r="B21" s="107" t="s">
        <v>129</v>
      </c>
      <c r="C21" s="107"/>
      <c r="D21" s="107"/>
      <c r="E21" s="107"/>
      <c r="F21" s="107"/>
      <c r="G21" s="108"/>
      <c r="H21" s="109"/>
      <c r="I21" s="110"/>
      <c r="J21" s="33" t="s">
        <v>13</v>
      </c>
      <c r="K21" s="17"/>
      <c r="L21" s="17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7"/>
      <c r="X21" s="17"/>
      <c r="Y21" s="17"/>
      <c r="Z21" s="98" t="s">
        <v>125</v>
      </c>
      <c r="AA21" s="97"/>
      <c r="AB21" s="97"/>
      <c r="AC21" s="9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ht="18.75" customHeight="1" x14ac:dyDescent="0.15">
      <c r="A22" s="17"/>
      <c r="B22" s="107"/>
      <c r="C22" s="107"/>
      <c r="D22" s="107"/>
      <c r="E22" s="107"/>
      <c r="F22" s="107"/>
      <c r="G22" s="108"/>
      <c r="H22" s="109"/>
      <c r="I22" s="110"/>
      <c r="J22" s="33" t="s">
        <v>13</v>
      </c>
      <c r="K22" s="17"/>
      <c r="L22" s="17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7"/>
      <c r="X22" s="17"/>
      <c r="Y22" s="17"/>
      <c r="Z22" s="98"/>
      <c r="AA22" s="97"/>
      <c r="AB22" s="97"/>
      <c r="AC22" s="9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ht="18.75" customHeight="1" x14ac:dyDescent="0.15">
      <c r="A23" s="17"/>
      <c r="B23" s="107"/>
      <c r="C23" s="107"/>
      <c r="D23" s="107"/>
      <c r="E23" s="107"/>
      <c r="F23" s="107"/>
      <c r="G23" s="108"/>
      <c r="H23" s="109"/>
      <c r="I23" s="110"/>
      <c r="J23" s="33" t="s">
        <v>13</v>
      </c>
      <c r="K23" s="17"/>
      <c r="L23" s="17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7"/>
      <c r="X23" s="17"/>
      <c r="Y23" s="17"/>
      <c r="Z23" s="101" t="s">
        <v>119</v>
      </c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00" t="s">
        <v>122</v>
      </c>
      <c r="AM23" s="24"/>
      <c r="AN23" s="24"/>
      <c r="AO23" s="24"/>
      <c r="AP23" s="24"/>
      <c r="AQ23" s="24"/>
      <c r="AR23" s="24"/>
      <c r="AS23" s="17"/>
      <c r="AT23" s="17"/>
      <c r="AU23" s="17"/>
      <c r="AV23" s="17"/>
    </row>
    <row r="24" spans="1:48" ht="18.75" customHeight="1" x14ac:dyDescent="0.15">
      <c r="A24" s="17"/>
      <c r="B24" s="107"/>
      <c r="C24" s="107"/>
      <c r="D24" s="107"/>
      <c r="E24" s="107"/>
      <c r="F24" s="107"/>
      <c r="G24" s="108"/>
      <c r="H24" s="109"/>
      <c r="I24" s="110"/>
      <c r="J24" s="33" t="s">
        <v>13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68" t="s">
        <v>102</v>
      </c>
      <c r="AA24" s="169"/>
      <c r="AB24" s="55" t="s">
        <v>80</v>
      </c>
      <c r="AC24" s="56"/>
      <c r="AD24" s="166">
        <f>ROUNDDOWN(AD16*AD9/1000,0)</f>
        <v>12046</v>
      </c>
      <c r="AE24" s="167"/>
      <c r="AF24" s="48" t="s">
        <v>13</v>
      </c>
      <c r="AG24" s="17"/>
      <c r="AH24" s="17"/>
      <c r="AI24" s="17"/>
      <c r="AJ24" s="17"/>
      <c r="AK24" s="17"/>
      <c r="AL24" s="170" t="s">
        <v>102</v>
      </c>
      <c r="AM24" s="171"/>
      <c r="AN24" s="72" t="s">
        <v>92</v>
      </c>
      <c r="AO24" s="66"/>
      <c r="AP24" s="67"/>
      <c r="AQ24" s="154">
        <f>ROUNDDOWN(AP16*AQ9/1000,0)</f>
        <v>11563</v>
      </c>
      <c r="AR24" s="155"/>
      <c r="AS24" s="64" t="s">
        <v>13</v>
      </c>
      <c r="AT24" s="17"/>
      <c r="AU24" s="17"/>
      <c r="AV24" s="17"/>
    </row>
    <row r="25" spans="1:48" ht="18.75" customHeight="1" x14ac:dyDescent="0.15">
      <c r="A25" s="17"/>
      <c r="B25" s="107"/>
      <c r="C25" s="107"/>
      <c r="D25" s="107"/>
      <c r="E25" s="107"/>
      <c r="F25" s="107"/>
      <c r="G25" s="108"/>
      <c r="H25" s="109"/>
      <c r="I25" s="110"/>
      <c r="J25" s="33" t="s">
        <v>13</v>
      </c>
      <c r="K25" s="17"/>
      <c r="L25" s="17"/>
      <c r="M25" s="137"/>
      <c r="N25" s="137"/>
      <c r="O25" s="13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68" t="s">
        <v>103</v>
      </c>
      <c r="AA25" s="169"/>
      <c r="AB25" s="57" t="s">
        <v>81</v>
      </c>
      <c r="AC25" s="54"/>
      <c r="AD25" s="166">
        <f>ROUNDDOWN(AD9*AD17/1000,0)</f>
        <v>296</v>
      </c>
      <c r="AE25" s="167"/>
      <c r="AF25" s="48" t="s">
        <v>13</v>
      </c>
      <c r="AG25" s="17"/>
      <c r="AH25" s="17"/>
      <c r="AI25" s="17"/>
      <c r="AJ25" s="17"/>
      <c r="AK25" s="17"/>
      <c r="AL25" s="170" t="s">
        <v>103</v>
      </c>
      <c r="AM25" s="171"/>
      <c r="AN25" s="73" t="s">
        <v>93</v>
      </c>
      <c r="AO25" s="69"/>
      <c r="AP25" s="70"/>
      <c r="AQ25" s="154">
        <f>ROUNDDOWN(AP17*AQ9/1000,0)</f>
        <v>283</v>
      </c>
      <c r="AR25" s="155"/>
      <c r="AS25" s="64" t="s">
        <v>13</v>
      </c>
      <c r="AT25" s="17"/>
      <c r="AU25" s="17"/>
      <c r="AV25" s="17"/>
    </row>
    <row r="26" spans="1:48" ht="18.75" customHeight="1" thickBot="1" x14ac:dyDescent="0.2">
      <c r="A26" s="17"/>
      <c r="B26" s="145"/>
      <c r="C26" s="145"/>
      <c r="D26" s="145"/>
      <c r="E26" s="145"/>
      <c r="F26" s="145"/>
      <c r="G26" s="146"/>
      <c r="H26" s="147"/>
      <c r="I26" s="148"/>
      <c r="J26" s="103" t="s">
        <v>13</v>
      </c>
      <c r="K26" s="17"/>
      <c r="L26" s="17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7"/>
      <c r="X26" s="17"/>
      <c r="Y26" s="17"/>
      <c r="Z26" s="125" t="s">
        <v>104</v>
      </c>
      <c r="AA26" s="126"/>
      <c r="AB26" s="58" t="s">
        <v>83</v>
      </c>
      <c r="AC26" s="59"/>
      <c r="AD26" s="123">
        <f>ROUNDDOWN(AD10*AD18/1000,0)</f>
        <v>21597</v>
      </c>
      <c r="AE26" s="124"/>
      <c r="AF26" s="60" t="s">
        <v>13</v>
      </c>
      <c r="AG26" s="17"/>
      <c r="AH26" s="17"/>
      <c r="AI26" s="17"/>
      <c r="AJ26" s="17"/>
      <c r="AK26" s="17"/>
      <c r="AL26" s="149" t="s">
        <v>104</v>
      </c>
      <c r="AM26" s="150"/>
      <c r="AN26" s="72" t="s">
        <v>107</v>
      </c>
      <c r="AO26" s="72"/>
      <c r="AP26" s="67"/>
      <c r="AQ26" s="154">
        <f>ROUNDDOWN(AP18*AQ10/1000,0)</f>
        <v>20733</v>
      </c>
      <c r="AR26" s="155"/>
      <c r="AS26" s="71" t="s">
        <v>13</v>
      </c>
      <c r="AT26" s="17"/>
      <c r="AU26" s="17"/>
      <c r="AV26" s="17"/>
    </row>
    <row r="27" spans="1:48" ht="18.75" customHeight="1" thickTop="1" thickBot="1" x14ac:dyDescent="0.2">
      <c r="A27" s="17"/>
      <c r="B27" s="156" t="s">
        <v>115</v>
      </c>
      <c r="C27" s="156"/>
      <c r="D27" s="156"/>
      <c r="E27" s="156"/>
      <c r="F27" s="156"/>
      <c r="G27" s="157"/>
      <c r="H27" s="158">
        <f>SUM(H6:I26)</f>
        <v>230000</v>
      </c>
      <c r="I27" s="159"/>
      <c r="J27" s="104" t="s">
        <v>13</v>
      </c>
      <c r="K27" s="17"/>
      <c r="L27" s="17"/>
      <c r="M27" s="20"/>
      <c r="N27" s="20"/>
      <c r="O27" s="20"/>
      <c r="P27" s="20"/>
      <c r="Q27" s="20"/>
      <c r="R27" s="17"/>
      <c r="S27" s="17"/>
      <c r="T27" s="17"/>
      <c r="U27" s="17"/>
      <c r="V27" s="17"/>
      <c r="W27" s="17"/>
      <c r="X27" s="17"/>
      <c r="Y27" s="17"/>
      <c r="Z27" s="61" t="s">
        <v>25</v>
      </c>
      <c r="AA27" s="62"/>
      <c r="AB27" s="62"/>
      <c r="AC27" s="63"/>
      <c r="AD27" s="133">
        <f>SUM(AD24:AE26)</f>
        <v>33939</v>
      </c>
      <c r="AE27" s="134"/>
      <c r="AF27" s="46" t="s">
        <v>13</v>
      </c>
      <c r="AG27" s="17"/>
      <c r="AH27" s="17"/>
      <c r="AI27" s="17"/>
      <c r="AJ27" s="17"/>
      <c r="AK27" s="17"/>
      <c r="AL27" s="151" t="s">
        <v>108</v>
      </c>
      <c r="AM27" s="152"/>
      <c r="AN27" s="152"/>
      <c r="AO27" s="152"/>
      <c r="AP27" s="153"/>
      <c r="AQ27" s="131">
        <f>ROUNDDOWN(AP19*AQ10/1000,0)</f>
        <v>1800</v>
      </c>
      <c r="AR27" s="132"/>
      <c r="AS27" s="74" t="s">
        <v>13</v>
      </c>
      <c r="AT27" s="17"/>
      <c r="AU27" s="17"/>
      <c r="AV27" s="17"/>
    </row>
    <row r="28" spans="1:48" ht="18.75" customHeight="1" thickTop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20"/>
      <c r="N28" s="20"/>
      <c r="O28" s="20"/>
      <c r="P28" s="20"/>
      <c r="Q28" s="20"/>
      <c r="R28" s="17"/>
      <c r="S28" s="17"/>
      <c r="T28" s="17"/>
      <c r="U28" s="17"/>
      <c r="V28" s="17"/>
      <c r="W28" s="17"/>
      <c r="X28" s="17"/>
      <c r="Y28" s="17"/>
      <c r="Z28" s="28"/>
      <c r="AA28" s="28"/>
      <c r="AB28" s="28"/>
      <c r="AC28" s="28"/>
      <c r="AD28" s="28"/>
      <c r="AE28" s="28"/>
      <c r="AF28" s="29"/>
      <c r="AG28" s="17"/>
      <c r="AH28" s="17"/>
      <c r="AI28" s="17"/>
      <c r="AJ28" s="17"/>
      <c r="AK28" s="17"/>
      <c r="AL28" s="75" t="s">
        <v>25</v>
      </c>
      <c r="AM28" s="76"/>
      <c r="AN28" s="76"/>
      <c r="AO28" s="76"/>
      <c r="AP28" s="77"/>
      <c r="AQ28" s="135">
        <f>SUM(AQ24:AR27)</f>
        <v>34379</v>
      </c>
      <c r="AR28" s="136"/>
      <c r="AS28" s="71" t="s">
        <v>13</v>
      </c>
      <c r="AT28" s="17"/>
      <c r="AU28" s="17"/>
      <c r="AV28" s="17"/>
    </row>
    <row r="29" spans="1:48" ht="18.75" customHeight="1" thickBot="1" x14ac:dyDescent="0.2">
      <c r="A29" s="17"/>
      <c r="B29" s="31" t="s">
        <v>98</v>
      </c>
      <c r="C29" s="31"/>
      <c r="D29" s="31"/>
      <c r="E29" s="31"/>
      <c r="F29" s="31"/>
      <c r="G29" s="31"/>
      <c r="H29" s="31"/>
      <c r="I29" s="31"/>
      <c r="J29" s="31"/>
      <c r="K29" s="17"/>
      <c r="L29" s="17"/>
      <c r="M29" s="20"/>
      <c r="N29" s="20"/>
      <c r="O29" s="20"/>
      <c r="P29" s="20"/>
      <c r="Q29" s="20"/>
      <c r="R29" s="17"/>
      <c r="S29" s="17"/>
      <c r="T29" s="17"/>
      <c r="U29" s="17"/>
      <c r="V29" s="17"/>
      <c r="W29" s="17"/>
      <c r="X29" s="17"/>
      <c r="Y29" s="17"/>
      <c r="Z29" s="125" t="s">
        <v>26</v>
      </c>
      <c r="AA29" s="126"/>
      <c r="AB29" s="58" t="s">
        <v>84</v>
      </c>
      <c r="AC29" s="59"/>
      <c r="AD29" s="123">
        <f>ROUNDDOWN(AD9*AD19/1000,0)</f>
        <v>1330</v>
      </c>
      <c r="AE29" s="124"/>
      <c r="AF29" s="60" t="s">
        <v>13</v>
      </c>
      <c r="AG29" s="17"/>
      <c r="AH29" s="17"/>
      <c r="AI29" s="17"/>
      <c r="AJ29" s="17"/>
      <c r="AK29" s="17"/>
      <c r="AL29" s="28"/>
      <c r="AM29" s="28"/>
      <c r="AN29" s="28"/>
      <c r="AO29" s="28"/>
      <c r="AP29" s="30"/>
      <c r="AQ29" s="30"/>
      <c r="AR29" s="29"/>
      <c r="AS29" s="17"/>
      <c r="AT29" s="17"/>
      <c r="AU29" s="17"/>
      <c r="AV29" s="17"/>
    </row>
    <row r="30" spans="1:48" ht="18.75" customHeight="1" thickTop="1" thickBot="1" x14ac:dyDescent="0.2">
      <c r="A30" s="17"/>
      <c r="B30" s="31" t="s">
        <v>96</v>
      </c>
      <c r="C30" s="31"/>
      <c r="D30" s="31"/>
      <c r="E30" s="31"/>
      <c r="F30" s="31"/>
      <c r="G30" s="31"/>
      <c r="H30" s="31"/>
      <c r="I30" s="31"/>
      <c r="J30" s="31"/>
      <c r="K30" s="17"/>
      <c r="L30" s="17"/>
      <c r="M30" s="20"/>
      <c r="N30" s="20"/>
      <c r="O30" s="20"/>
      <c r="P30" s="20"/>
      <c r="Q30" s="20"/>
      <c r="R30" s="17"/>
      <c r="S30" s="17"/>
      <c r="T30" s="17"/>
      <c r="U30" s="17"/>
      <c r="V30" s="17"/>
      <c r="W30" s="17"/>
      <c r="X30" s="17"/>
      <c r="Y30" s="17"/>
      <c r="Z30" s="138" t="s">
        <v>27</v>
      </c>
      <c r="AA30" s="139"/>
      <c r="AB30" s="139"/>
      <c r="AC30" s="140"/>
      <c r="AD30" s="141">
        <f>AD27+AD29</f>
        <v>35269</v>
      </c>
      <c r="AE30" s="142"/>
      <c r="AF30" s="47" t="s">
        <v>13</v>
      </c>
      <c r="AG30" s="17"/>
      <c r="AH30" s="17"/>
      <c r="AI30" s="17"/>
      <c r="AJ30" s="17"/>
      <c r="AK30" s="17"/>
      <c r="AL30" s="143" t="s">
        <v>26</v>
      </c>
      <c r="AM30" s="144"/>
      <c r="AN30" s="78" t="s">
        <v>94</v>
      </c>
      <c r="AO30" s="79"/>
      <c r="AP30" s="80"/>
      <c r="AQ30" s="131">
        <f>ROUNDDOWN(AQ9*AP20/1000,0)</f>
        <v>1276</v>
      </c>
      <c r="AR30" s="132"/>
      <c r="AS30" s="74" t="s">
        <v>13</v>
      </c>
      <c r="AT30" s="17"/>
      <c r="AU30" s="17"/>
      <c r="AV30" s="17"/>
    </row>
    <row r="31" spans="1:48" ht="18.75" customHeight="1" thickTop="1" x14ac:dyDescent="0.15">
      <c r="A31" s="17"/>
      <c r="B31" s="31" t="s">
        <v>97</v>
      </c>
      <c r="C31" s="31"/>
      <c r="D31" s="31"/>
      <c r="E31" s="31"/>
      <c r="F31" s="31"/>
      <c r="G31" s="31"/>
      <c r="H31" s="31"/>
      <c r="I31" s="31"/>
      <c r="J31" s="31"/>
      <c r="K31" s="31"/>
      <c r="L31" s="17"/>
      <c r="M31" s="31"/>
      <c r="N31" s="31"/>
      <c r="O31" s="20"/>
      <c r="P31" s="20"/>
      <c r="Q31" s="20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22" t="s">
        <v>82</v>
      </c>
      <c r="AD31" s="17"/>
      <c r="AE31" s="17"/>
      <c r="AF31" s="17"/>
      <c r="AG31" s="17"/>
      <c r="AH31" s="17"/>
      <c r="AI31" s="17"/>
      <c r="AJ31" s="17"/>
      <c r="AK31" s="17"/>
      <c r="AL31" s="115" t="s">
        <v>27</v>
      </c>
      <c r="AM31" s="116"/>
      <c r="AN31" s="116"/>
      <c r="AO31" s="116"/>
      <c r="AP31" s="77"/>
      <c r="AQ31" s="135">
        <f>AQ28+AQ30</f>
        <v>35655</v>
      </c>
      <c r="AR31" s="136"/>
      <c r="AS31" s="71" t="s">
        <v>13</v>
      </c>
      <c r="AT31" s="17"/>
      <c r="AU31" s="17"/>
      <c r="AV31" s="17"/>
    </row>
    <row r="32" spans="1:48" ht="20.25" customHeight="1" x14ac:dyDescent="0.15">
      <c r="A32" s="17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17"/>
      <c r="M32" s="31"/>
      <c r="N32" s="31"/>
      <c r="O32" s="20"/>
      <c r="P32" s="20"/>
      <c r="Q32" s="20"/>
      <c r="R32" s="17"/>
      <c r="S32" s="17"/>
      <c r="T32" s="17"/>
      <c r="U32" s="17"/>
      <c r="V32" s="17"/>
      <c r="W32" s="17"/>
      <c r="X32" s="17"/>
      <c r="Y32" s="127" t="s">
        <v>116</v>
      </c>
      <c r="Z32" s="127"/>
      <c r="AA32" s="127"/>
      <c r="AB32" s="127"/>
      <c r="AC32" s="127"/>
      <c r="AD32" s="127"/>
      <c r="AE32" s="127"/>
      <c r="AF32" s="127"/>
      <c r="AG32" s="127"/>
      <c r="AH32" s="127"/>
      <c r="AI32" s="37"/>
      <c r="AJ32" s="17"/>
      <c r="AK32" s="17"/>
      <c r="AL32" s="17"/>
      <c r="AM32" s="17"/>
      <c r="AN32" s="17"/>
      <c r="AO32" s="17"/>
      <c r="AP32" s="22" t="s">
        <v>82</v>
      </c>
      <c r="AQ32" s="17"/>
      <c r="AR32" s="17"/>
      <c r="AS32" s="17"/>
      <c r="AT32" s="17"/>
      <c r="AU32" s="17"/>
      <c r="AV32" s="17"/>
    </row>
    <row r="33" spans="1:48" ht="10.5" customHeight="1" x14ac:dyDescent="0.15">
      <c r="A33" s="17"/>
      <c r="B33" s="17"/>
      <c r="C33" s="1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1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3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</row>
    <row r="34" spans="1:48" ht="18.75" customHeight="1" x14ac:dyDescent="0.15">
      <c r="A34" s="17"/>
      <c r="B34" s="38" t="s">
        <v>99</v>
      </c>
      <c r="C34" s="38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17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3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</row>
    <row r="35" spans="1:48" ht="18.75" customHeight="1" x14ac:dyDescent="0.15">
      <c r="A35" s="17"/>
      <c r="B35" s="38" t="s">
        <v>100</v>
      </c>
      <c r="C35" s="3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1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</row>
    <row r="36" spans="1:48" ht="18.75" customHeight="1" x14ac:dyDescent="0.15">
      <c r="A36" s="17"/>
      <c r="B36" s="38" t="s">
        <v>101</v>
      </c>
      <c r="C36" s="18"/>
      <c r="D36" s="17"/>
      <c r="E36" s="17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17"/>
      <c r="Y36" s="17"/>
      <c r="Z36" s="17"/>
      <c r="AA36" s="17"/>
      <c r="AB36" s="17"/>
      <c r="AC36" s="17"/>
      <c r="AD36" s="17"/>
      <c r="AE36" s="24"/>
      <c r="AF36" s="24"/>
      <c r="AG36" s="24"/>
      <c r="AH36" s="24"/>
      <c r="AI36" s="24"/>
      <c r="AJ36" s="24"/>
      <c r="AK36" s="24"/>
      <c r="AL36" s="24"/>
      <c r="AM36" s="17"/>
      <c r="AN36" s="17"/>
      <c r="AO36" s="17"/>
      <c r="AP36" s="17"/>
      <c r="AQ36" s="17"/>
      <c r="AR36" s="17"/>
      <c r="AS36" s="17"/>
      <c r="AT36" s="17"/>
      <c r="AU36" s="17"/>
      <c r="AV36" s="17"/>
    </row>
    <row r="37" spans="1:48" ht="18.75" customHeight="1" x14ac:dyDescent="0.15">
      <c r="A37" s="17"/>
      <c r="B37" s="38" t="s">
        <v>109</v>
      </c>
      <c r="C37" s="18"/>
      <c r="D37" s="17"/>
      <c r="E37" s="17"/>
      <c r="F37" s="17"/>
      <c r="G37" s="17"/>
      <c r="H37" s="17"/>
      <c r="I37" s="1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17"/>
      <c r="Y37" s="17"/>
      <c r="Z37" s="17"/>
      <c r="AA37" s="17"/>
      <c r="AB37" s="17"/>
      <c r="AC37" s="17"/>
      <c r="AD37" s="17"/>
      <c r="AE37" s="81" t="s">
        <v>102</v>
      </c>
      <c r="AF37" s="82"/>
      <c r="AG37" s="82"/>
      <c r="AH37" s="82"/>
      <c r="AI37" s="83"/>
      <c r="AJ37" s="117">
        <f>AQ24-AD24</f>
        <v>-483</v>
      </c>
      <c r="AK37" s="118"/>
      <c r="AL37" s="84" t="s">
        <v>13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</row>
    <row r="38" spans="1:48" ht="18.7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17"/>
      <c r="Y38" s="17"/>
      <c r="Z38" s="17"/>
      <c r="AA38" s="17"/>
      <c r="AB38" s="17"/>
      <c r="AC38" s="17"/>
      <c r="AD38" s="17"/>
      <c r="AE38" s="85" t="s">
        <v>103</v>
      </c>
      <c r="AF38" s="86"/>
      <c r="AG38" s="86"/>
      <c r="AH38" s="86"/>
      <c r="AI38" s="87"/>
      <c r="AJ38" s="117">
        <f>AQ25-AD25</f>
        <v>-13</v>
      </c>
      <c r="AK38" s="118"/>
      <c r="AL38" s="84" t="s">
        <v>13</v>
      </c>
      <c r="AM38" s="17"/>
      <c r="AN38" s="17"/>
      <c r="AO38" s="17"/>
      <c r="AP38" s="17"/>
      <c r="AQ38" s="17"/>
      <c r="AR38" s="17"/>
      <c r="AS38" s="17"/>
      <c r="AT38" s="17"/>
      <c r="AU38" s="17"/>
      <c r="AV38" s="17"/>
    </row>
    <row r="39" spans="1:48" ht="18.7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7"/>
      <c r="Y39" s="17"/>
      <c r="Z39" s="17"/>
      <c r="AA39" s="17"/>
      <c r="AB39" s="17"/>
      <c r="AC39" s="17"/>
      <c r="AD39" s="17"/>
      <c r="AE39" s="81" t="s">
        <v>105</v>
      </c>
      <c r="AF39" s="82"/>
      <c r="AG39" s="82"/>
      <c r="AH39" s="82"/>
      <c r="AI39" s="83"/>
      <c r="AJ39" s="117">
        <f>AQ26-AD26</f>
        <v>-864</v>
      </c>
      <c r="AK39" s="118"/>
      <c r="AL39" s="88" t="s">
        <v>13</v>
      </c>
      <c r="AM39" s="17"/>
      <c r="AN39" s="17"/>
      <c r="AO39" s="17"/>
      <c r="AP39" s="17"/>
      <c r="AQ39" s="17"/>
      <c r="AR39" s="17"/>
      <c r="AS39" s="17"/>
      <c r="AT39" s="17"/>
      <c r="AU39" s="17"/>
      <c r="AV39" s="17"/>
    </row>
    <row r="40" spans="1:48" ht="18.75" customHeight="1" thickBo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17"/>
      <c r="Y40" s="17"/>
      <c r="Z40" s="17"/>
      <c r="AA40" s="17"/>
      <c r="AB40" s="17"/>
      <c r="AC40" s="17"/>
      <c r="AD40" s="17"/>
      <c r="AE40" s="128" t="s">
        <v>106</v>
      </c>
      <c r="AF40" s="129"/>
      <c r="AG40" s="129"/>
      <c r="AH40" s="129"/>
      <c r="AI40" s="130"/>
      <c r="AJ40" s="121">
        <f>AQ27</f>
        <v>1800</v>
      </c>
      <c r="AK40" s="122"/>
      <c r="AL40" s="89" t="s">
        <v>13</v>
      </c>
      <c r="AM40" s="17"/>
      <c r="AN40" s="17"/>
      <c r="AO40" s="17"/>
      <c r="AP40" s="17"/>
      <c r="AQ40" s="17"/>
      <c r="AR40" s="17"/>
      <c r="AS40" s="17"/>
      <c r="AT40" s="17"/>
      <c r="AU40" s="17"/>
      <c r="AV40" s="17"/>
    </row>
    <row r="41" spans="1:48" ht="18.75" customHeight="1" thickTop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17"/>
      <c r="Y41" s="17"/>
      <c r="Z41" s="17"/>
      <c r="AA41" s="17"/>
      <c r="AB41" s="17"/>
      <c r="AC41" s="17"/>
      <c r="AD41" s="17"/>
      <c r="AE41" s="90" t="s">
        <v>25</v>
      </c>
      <c r="AF41" s="91"/>
      <c r="AG41" s="91"/>
      <c r="AH41" s="91"/>
      <c r="AI41" s="92"/>
      <c r="AJ41" s="113">
        <f>SUM(AJ37:AK40)</f>
        <v>440</v>
      </c>
      <c r="AK41" s="114"/>
      <c r="AL41" s="88" t="s">
        <v>13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</row>
    <row r="42" spans="1:48" ht="18.7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31"/>
      <c r="X42" s="31"/>
      <c r="Y42" s="31"/>
      <c r="Z42" s="31"/>
      <c r="AA42" s="17"/>
      <c r="AB42" s="17"/>
      <c r="AC42" s="17"/>
      <c r="AD42" s="17"/>
      <c r="AE42" s="28"/>
      <c r="AF42" s="28"/>
      <c r="AG42" s="28"/>
      <c r="AH42" s="28"/>
      <c r="AI42" s="28"/>
      <c r="AJ42" s="30"/>
      <c r="AK42" s="30"/>
      <c r="AL42" s="29"/>
      <c r="AM42" s="17"/>
      <c r="AN42" s="17"/>
      <c r="AO42" s="17"/>
      <c r="AP42" s="17"/>
      <c r="AQ42" s="17"/>
      <c r="AR42" s="17"/>
      <c r="AS42" s="17"/>
      <c r="AT42" s="17"/>
      <c r="AU42" s="17"/>
      <c r="AV42" s="17"/>
    </row>
    <row r="43" spans="1:48" s="15" customFormat="1" ht="18.75" customHeight="1" thickBo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31"/>
      <c r="X43" s="31"/>
      <c r="Y43" s="31"/>
      <c r="Z43" s="31"/>
      <c r="AA43" s="17"/>
      <c r="AB43" s="17"/>
      <c r="AC43" s="17"/>
      <c r="AD43" s="17"/>
      <c r="AE43" s="119" t="s">
        <v>26</v>
      </c>
      <c r="AF43" s="120"/>
      <c r="AG43" s="120"/>
      <c r="AH43" s="120"/>
      <c r="AI43" s="93"/>
      <c r="AJ43" s="121">
        <f>AQ30-AD29</f>
        <v>-54</v>
      </c>
      <c r="AK43" s="122"/>
      <c r="AL43" s="89" t="s">
        <v>13</v>
      </c>
      <c r="AM43" s="17"/>
      <c r="AN43" s="17"/>
      <c r="AO43" s="17"/>
      <c r="AP43" s="17"/>
      <c r="AQ43" s="17"/>
      <c r="AR43" s="17"/>
      <c r="AS43" s="17"/>
      <c r="AT43" s="17"/>
      <c r="AU43" s="17"/>
      <c r="AV43" s="17"/>
    </row>
    <row r="44" spans="1:48" s="15" customFormat="1" ht="12.75" thickTop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31"/>
      <c r="Y44" s="31"/>
      <c r="Z44" s="31"/>
      <c r="AA44" s="17"/>
      <c r="AB44" s="17"/>
      <c r="AC44" s="17"/>
      <c r="AD44" s="17"/>
      <c r="AE44" s="111" t="s">
        <v>27</v>
      </c>
      <c r="AF44" s="112"/>
      <c r="AG44" s="112"/>
      <c r="AH44" s="112"/>
      <c r="AI44" s="94"/>
      <c r="AJ44" s="113">
        <f>AJ41+AJ43</f>
        <v>386</v>
      </c>
      <c r="AK44" s="114"/>
      <c r="AL44" s="88" t="s">
        <v>13</v>
      </c>
      <c r="AM44" s="17"/>
      <c r="AN44" s="17"/>
      <c r="AO44" s="17"/>
      <c r="AP44" s="17"/>
      <c r="AQ44" s="17"/>
      <c r="AR44" s="17"/>
      <c r="AS44" s="17"/>
      <c r="AT44" s="17"/>
      <c r="AU44" s="17"/>
      <c r="AV44" s="17"/>
    </row>
    <row r="45" spans="1:48" s="15" customForma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31"/>
      <c r="Y45" s="31"/>
      <c r="Z45" s="31"/>
      <c r="AA45" s="17"/>
      <c r="AB45" s="17"/>
      <c r="AC45" s="17"/>
      <c r="AD45" s="17"/>
      <c r="AE45" s="34"/>
      <c r="AF45" s="34"/>
      <c r="AG45" s="34"/>
      <c r="AH45" s="34"/>
      <c r="AI45" s="34"/>
      <c r="AJ45" s="35"/>
      <c r="AK45" s="35"/>
      <c r="AL45" s="21"/>
      <c r="AM45" s="17"/>
      <c r="AN45" s="17"/>
      <c r="AO45" s="17"/>
      <c r="AP45" s="17"/>
      <c r="AQ45" s="17"/>
      <c r="AR45" s="17"/>
      <c r="AS45" s="17"/>
      <c r="AT45" s="17"/>
      <c r="AU45" s="17"/>
      <c r="AV45" s="17"/>
    </row>
    <row r="46" spans="1:48" s="15" customFormat="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</row>
    <row r="47" spans="1:48" s="15" customFormat="1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</row>
    <row r="48" spans="1:48" x14ac:dyDescent="0.15"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</row>
    <row r="49" spans="24:48" x14ac:dyDescent="0.15"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</row>
  </sheetData>
  <mergeCells count="119">
    <mergeCell ref="Q12:S12"/>
    <mergeCell ref="A1:AV1"/>
    <mergeCell ref="B7:G7"/>
    <mergeCell ref="H7:I7"/>
    <mergeCell ref="AH8:AJ8"/>
    <mergeCell ref="AO8:AP8"/>
    <mergeCell ref="AQ8:AS8"/>
    <mergeCell ref="B10:G10"/>
    <mergeCell ref="H8:I8"/>
    <mergeCell ref="AK5:AU5"/>
    <mergeCell ref="AL10:AN10"/>
    <mergeCell ref="AO10:AP10"/>
    <mergeCell ref="AQ10:AR10"/>
    <mergeCell ref="B6:G6"/>
    <mergeCell ref="H6:I6"/>
    <mergeCell ref="AK7:AL7"/>
    <mergeCell ref="Y5:AH5"/>
    <mergeCell ref="AD8:AF8"/>
    <mergeCell ref="B9:G9"/>
    <mergeCell ref="H9:I9"/>
    <mergeCell ref="B8:G8"/>
    <mergeCell ref="H10:I10"/>
    <mergeCell ref="Z9:AC9"/>
    <mergeCell ref="Z10:AC10"/>
    <mergeCell ref="Z8:AC8"/>
    <mergeCell ref="K6:M7"/>
    <mergeCell ref="AK6:AM6"/>
    <mergeCell ref="B12:G12"/>
    <mergeCell ref="H11:I11"/>
    <mergeCell ref="AD9:AE9"/>
    <mergeCell ref="AL9:AN9"/>
    <mergeCell ref="AO9:AP9"/>
    <mergeCell ref="B15:G15"/>
    <mergeCell ref="H15:I15"/>
    <mergeCell ref="AP20:AQ20"/>
    <mergeCell ref="B16:G16"/>
    <mergeCell ref="H16:I16"/>
    <mergeCell ref="AD18:AE18"/>
    <mergeCell ref="AP18:AQ18"/>
    <mergeCell ref="B14:G14"/>
    <mergeCell ref="H14:I14"/>
    <mergeCell ref="AD19:AE19"/>
    <mergeCell ref="AP19:AQ19"/>
    <mergeCell ref="M9:V10"/>
    <mergeCell ref="AD16:AE16"/>
    <mergeCell ref="AP16:AQ16"/>
    <mergeCell ref="AL19:AO19"/>
    <mergeCell ref="AL18:AO18"/>
    <mergeCell ref="AL12:AT13"/>
    <mergeCell ref="AQ9:AR9"/>
    <mergeCell ref="AD10:AE10"/>
    <mergeCell ref="B11:G11"/>
    <mergeCell ref="H12:I12"/>
    <mergeCell ref="AD17:AE17"/>
    <mergeCell ref="AP17:AQ17"/>
    <mergeCell ref="B17:G17"/>
    <mergeCell ref="H17:I17"/>
    <mergeCell ref="AD25:AE25"/>
    <mergeCell ref="AQ25:AR25"/>
    <mergeCell ref="Z24:AA24"/>
    <mergeCell ref="Z25:AA25"/>
    <mergeCell ref="AL24:AM24"/>
    <mergeCell ref="AL25:AM25"/>
    <mergeCell ref="M12:O12"/>
    <mergeCell ref="T12:V12"/>
    <mergeCell ref="M13:N13"/>
    <mergeCell ref="T13:U13"/>
    <mergeCell ref="B13:G13"/>
    <mergeCell ref="H13:I13"/>
    <mergeCell ref="AD24:AE24"/>
    <mergeCell ref="AQ24:AR24"/>
    <mergeCell ref="B19:G19"/>
    <mergeCell ref="H19:I19"/>
    <mergeCell ref="B22:G22"/>
    <mergeCell ref="AQ30:AR30"/>
    <mergeCell ref="B23:G23"/>
    <mergeCell ref="H23:I23"/>
    <mergeCell ref="AD27:AE27"/>
    <mergeCell ref="AQ27:AR27"/>
    <mergeCell ref="Z26:AA26"/>
    <mergeCell ref="AQ31:AR31"/>
    <mergeCell ref="M25:O25"/>
    <mergeCell ref="Z30:AC30"/>
    <mergeCell ref="AD30:AE30"/>
    <mergeCell ref="AL30:AM30"/>
    <mergeCell ref="B25:G25"/>
    <mergeCell ref="H25:I25"/>
    <mergeCell ref="B26:G26"/>
    <mergeCell ref="H26:I26"/>
    <mergeCell ref="AQ28:AR28"/>
    <mergeCell ref="AL26:AM26"/>
    <mergeCell ref="AL27:AP27"/>
    <mergeCell ref="B24:G24"/>
    <mergeCell ref="H24:I24"/>
    <mergeCell ref="AD26:AE26"/>
    <mergeCell ref="AQ26:AR26"/>
    <mergeCell ref="B27:G27"/>
    <mergeCell ref="H27:I27"/>
    <mergeCell ref="B18:G18"/>
    <mergeCell ref="H18:I18"/>
    <mergeCell ref="AE44:AH44"/>
    <mergeCell ref="AJ44:AK44"/>
    <mergeCell ref="AL31:AO31"/>
    <mergeCell ref="AJ37:AK37"/>
    <mergeCell ref="AJ41:AK41"/>
    <mergeCell ref="AE43:AH43"/>
    <mergeCell ref="AJ43:AK43"/>
    <mergeCell ref="AD29:AE29"/>
    <mergeCell ref="Z29:AA29"/>
    <mergeCell ref="AJ38:AK38"/>
    <mergeCell ref="AJ39:AK39"/>
    <mergeCell ref="AJ40:AK40"/>
    <mergeCell ref="Y32:AH33"/>
    <mergeCell ref="AE40:AI40"/>
    <mergeCell ref="H22:I22"/>
    <mergeCell ref="B20:G20"/>
    <mergeCell ref="H20:I20"/>
    <mergeCell ref="B21:G21"/>
    <mergeCell ref="H21:I21"/>
  </mergeCells>
  <phoneticPr fontId="2"/>
  <printOptions horizontalCentered="1"/>
  <pageMargins left="0.51181102362204722" right="0.51181102362204722" top="0.35433070866141736" bottom="0.35433070866141736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sqref="A1:D1"/>
    </sheetView>
  </sheetViews>
  <sheetFormatPr defaultColWidth="10.125" defaultRowHeight="14.25" customHeight="1" x14ac:dyDescent="0.15"/>
  <cols>
    <col min="1" max="3" width="9.625" style="6" customWidth="1"/>
    <col min="4" max="5" width="10.625" style="6" customWidth="1"/>
    <col min="6" max="16384" width="10.125" style="1"/>
  </cols>
  <sheetData>
    <row r="1" spans="1:9" ht="14.25" customHeight="1" x14ac:dyDescent="0.15">
      <c r="A1" s="210"/>
      <c r="B1" s="210"/>
      <c r="C1" s="210"/>
      <c r="D1" s="210"/>
      <c r="E1" s="7"/>
    </row>
    <row r="2" spans="1:9" ht="14.25" customHeight="1" x14ac:dyDescent="0.15">
      <c r="A2" s="2" t="s">
        <v>22</v>
      </c>
      <c r="B2" s="3"/>
      <c r="C2" s="3"/>
      <c r="D2" s="3"/>
      <c r="E2" s="3"/>
      <c r="F2" s="1" t="s">
        <v>23</v>
      </c>
    </row>
    <row r="3" spans="1:9" ht="14.25" customHeight="1" x14ac:dyDescent="0.15">
      <c r="A3" s="211" t="s">
        <v>19</v>
      </c>
      <c r="B3" s="211"/>
      <c r="C3" s="4" t="s">
        <v>18</v>
      </c>
      <c r="D3" s="8" t="s">
        <v>20</v>
      </c>
      <c r="E3" s="12"/>
      <c r="F3" s="211" t="s">
        <v>19</v>
      </c>
      <c r="G3" s="211"/>
      <c r="H3" s="4" t="s">
        <v>18</v>
      </c>
      <c r="I3" s="8" t="s">
        <v>20</v>
      </c>
    </row>
    <row r="4" spans="1:9" ht="14.25" customHeight="1" x14ac:dyDescent="0.15">
      <c r="A4" s="9">
        <v>0</v>
      </c>
      <c r="B4" s="9">
        <v>101000</v>
      </c>
      <c r="C4" s="5" t="s">
        <v>30</v>
      </c>
      <c r="D4" s="9">
        <v>98000</v>
      </c>
      <c r="E4" s="3"/>
      <c r="F4" s="9">
        <v>0</v>
      </c>
      <c r="G4" s="9">
        <v>101000</v>
      </c>
      <c r="H4" s="5" t="s">
        <v>30</v>
      </c>
      <c r="I4" s="9">
        <v>98000</v>
      </c>
    </row>
    <row r="5" spans="1:9" ht="14.25" customHeight="1" x14ac:dyDescent="0.15">
      <c r="A5" s="9">
        <v>101000</v>
      </c>
      <c r="B5" s="9">
        <v>107000</v>
      </c>
      <c r="C5" s="5" t="s">
        <v>31</v>
      </c>
      <c r="D5" s="9">
        <v>104000</v>
      </c>
      <c r="E5" s="3"/>
      <c r="F5" s="9">
        <v>101000</v>
      </c>
      <c r="G5" s="9">
        <v>107000</v>
      </c>
      <c r="H5" s="5" t="s">
        <v>31</v>
      </c>
      <c r="I5" s="9">
        <v>104000</v>
      </c>
    </row>
    <row r="6" spans="1:9" ht="14.25" customHeight="1" x14ac:dyDescent="0.15">
      <c r="A6" s="9">
        <f>B5</f>
        <v>107000</v>
      </c>
      <c r="B6" s="9">
        <v>114000</v>
      </c>
      <c r="C6" s="5" t="s">
        <v>32</v>
      </c>
      <c r="D6" s="9">
        <v>110000</v>
      </c>
      <c r="E6" s="3"/>
      <c r="F6" s="9">
        <f>G5</f>
        <v>107000</v>
      </c>
      <c r="G6" s="9">
        <v>114000</v>
      </c>
      <c r="H6" s="5" t="s">
        <v>32</v>
      </c>
      <c r="I6" s="9">
        <v>110000</v>
      </c>
    </row>
    <row r="7" spans="1:9" ht="14.25" customHeight="1" x14ac:dyDescent="0.15">
      <c r="A7" s="9">
        <f t="shared" ref="A7:A46" si="0">B6</f>
        <v>114000</v>
      </c>
      <c r="B7" s="9">
        <v>122000</v>
      </c>
      <c r="C7" s="5" t="s">
        <v>33</v>
      </c>
      <c r="D7" s="9">
        <v>118000</v>
      </c>
      <c r="E7" s="3"/>
      <c r="F7" s="9">
        <f t="shared" ref="F7:F33" si="1">G6</f>
        <v>114000</v>
      </c>
      <c r="G7" s="9">
        <v>122000</v>
      </c>
      <c r="H7" s="5" t="s">
        <v>33</v>
      </c>
      <c r="I7" s="9">
        <v>118000</v>
      </c>
    </row>
    <row r="8" spans="1:9" ht="14.25" customHeight="1" x14ac:dyDescent="0.15">
      <c r="A8" s="9">
        <f t="shared" si="0"/>
        <v>122000</v>
      </c>
      <c r="B8" s="9">
        <v>130000</v>
      </c>
      <c r="C8" s="5" t="s">
        <v>34</v>
      </c>
      <c r="D8" s="9">
        <v>126000</v>
      </c>
      <c r="E8" s="3"/>
      <c r="F8" s="9">
        <f t="shared" si="1"/>
        <v>122000</v>
      </c>
      <c r="G8" s="9">
        <v>130000</v>
      </c>
      <c r="H8" s="5" t="s">
        <v>34</v>
      </c>
      <c r="I8" s="9">
        <v>126000</v>
      </c>
    </row>
    <row r="9" spans="1:9" ht="14.25" customHeight="1" x14ac:dyDescent="0.15">
      <c r="A9" s="9">
        <f t="shared" si="0"/>
        <v>130000</v>
      </c>
      <c r="B9" s="10">
        <v>138000</v>
      </c>
      <c r="C9" s="5" t="s">
        <v>35</v>
      </c>
      <c r="D9" s="10">
        <v>134000</v>
      </c>
      <c r="F9" s="9">
        <f t="shared" si="1"/>
        <v>130000</v>
      </c>
      <c r="G9" s="10">
        <v>138000</v>
      </c>
      <c r="H9" s="5" t="s">
        <v>35</v>
      </c>
      <c r="I9" s="10">
        <v>134000</v>
      </c>
    </row>
    <row r="10" spans="1:9" ht="14.25" customHeight="1" x14ac:dyDescent="0.15">
      <c r="A10" s="9">
        <f t="shared" si="0"/>
        <v>138000</v>
      </c>
      <c r="B10" s="11">
        <v>146000</v>
      </c>
      <c r="C10" s="5" t="s">
        <v>36</v>
      </c>
      <c r="D10" s="11">
        <v>142000</v>
      </c>
      <c r="E10" s="13"/>
      <c r="F10" s="9">
        <f t="shared" si="1"/>
        <v>138000</v>
      </c>
      <c r="G10" s="11">
        <v>146000</v>
      </c>
      <c r="H10" s="5" t="s">
        <v>36</v>
      </c>
      <c r="I10" s="11">
        <v>142000</v>
      </c>
    </row>
    <row r="11" spans="1:9" ht="14.25" customHeight="1" x14ac:dyDescent="0.15">
      <c r="A11" s="9">
        <f t="shared" si="0"/>
        <v>146000</v>
      </c>
      <c r="B11" s="11">
        <v>155000</v>
      </c>
      <c r="C11" s="5" t="s">
        <v>37</v>
      </c>
      <c r="D11" s="11">
        <v>150000</v>
      </c>
      <c r="E11" s="13"/>
      <c r="F11" s="9">
        <f t="shared" si="1"/>
        <v>146000</v>
      </c>
      <c r="G11" s="11">
        <v>155000</v>
      </c>
      <c r="H11" s="5" t="s">
        <v>37</v>
      </c>
      <c r="I11" s="11">
        <v>150000</v>
      </c>
    </row>
    <row r="12" spans="1:9" ht="14.25" customHeight="1" x14ac:dyDescent="0.15">
      <c r="A12" s="9">
        <f t="shared" si="0"/>
        <v>155000</v>
      </c>
      <c r="B12" s="11">
        <v>165000</v>
      </c>
      <c r="C12" s="5" t="s">
        <v>38</v>
      </c>
      <c r="D12" s="11">
        <v>160000</v>
      </c>
      <c r="E12" s="13"/>
      <c r="F12" s="9">
        <f t="shared" si="1"/>
        <v>155000</v>
      </c>
      <c r="G12" s="11">
        <v>165000</v>
      </c>
      <c r="H12" s="5" t="s">
        <v>38</v>
      </c>
      <c r="I12" s="11">
        <v>160000</v>
      </c>
    </row>
    <row r="13" spans="1:9" ht="14.25" customHeight="1" x14ac:dyDescent="0.15">
      <c r="A13" s="9">
        <f t="shared" si="0"/>
        <v>165000</v>
      </c>
      <c r="B13" s="11">
        <v>175000</v>
      </c>
      <c r="C13" s="5" t="s">
        <v>39</v>
      </c>
      <c r="D13" s="11">
        <v>170000</v>
      </c>
      <c r="E13" s="13"/>
      <c r="F13" s="9">
        <f t="shared" si="1"/>
        <v>165000</v>
      </c>
      <c r="G13" s="11">
        <v>175000</v>
      </c>
      <c r="H13" s="5" t="s">
        <v>39</v>
      </c>
      <c r="I13" s="11">
        <v>170000</v>
      </c>
    </row>
    <row r="14" spans="1:9" ht="14.25" customHeight="1" x14ac:dyDescent="0.15">
      <c r="A14" s="9">
        <f t="shared" si="0"/>
        <v>175000</v>
      </c>
      <c r="B14" s="11">
        <v>185000</v>
      </c>
      <c r="C14" s="5" t="s">
        <v>40</v>
      </c>
      <c r="D14" s="11">
        <v>180000</v>
      </c>
      <c r="E14" s="13"/>
      <c r="F14" s="9">
        <f t="shared" si="1"/>
        <v>175000</v>
      </c>
      <c r="G14" s="11">
        <v>185000</v>
      </c>
      <c r="H14" s="5" t="s">
        <v>40</v>
      </c>
      <c r="I14" s="11">
        <v>180000</v>
      </c>
    </row>
    <row r="15" spans="1:9" ht="14.25" customHeight="1" x14ac:dyDescent="0.15">
      <c r="A15" s="9">
        <f t="shared" si="0"/>
        <v>185000</v>
      </c>
      <c r="B15" s="11">
        <v>195000</v>
      </c>
      <c r="C15" s="5" t="s">
        <v>41</v>
      </c>
      <c r="D15" s="11">
        <v>190000</v>
      </c>
      <c r="E15" s="13"/>
      <c r="F15" s="9">
        <f t="shared" si="1"/>
        <v>185000</v>
      </c>
      <c r="G15" s="11">
        <v>195000</v>
      </c>
      <c r="H15" s="5" t="s">
        <v>41</v>
      </c>
      <c r="I15" s="11">
        <v>190000</v>
      </c>
    </row>
    <row r="16" spans="1:9" ht="14.25" customHeight="1" x14ac:dyDescent="0.15">
      <c r="A16" s="9">
        <f t="shared" si="0"/>
        <v>195000</v>
      </c>
      <c r="B16" s="11">
        <v>210000</v>
      </c>
      <c r="C16" s="5" t="s">
        <v>42</v>
      </c>
      <c r="D16" s="11">
        <v>200000</v>
      </c>
      <c r="E16" s="13"/>
      <c r="F16" s="9">
        <f t="shared" si="1"/>
        <v>195000</v>
      </c>
      <c r="G16" s="11">
        <v>210000</v>
      </c>
      <c r="H16" s="5" t="s">
        <v>42</v>
      </c>
      <c r="I16" s="11">
        <v>200000</v>
      </c>
    </row>
    <row r="17" spans="1:9" ht="14.25" customHeight="1" x14ac:dyDescent="0.15">
      <c r="A17" s="9">
        <f t="shared" si="0"/>
        <v>210000</v>
      </c>
      <c r="B17" s="11">
        <v>230000</v>
      </c>
      <c r="C17" s="5" t="s">
        <v>43</v>
      </c>
      <c r="D17" s="11">
        <v>220000</v>
      </c>
      <c r="E17" s="13"/>
      <c r="F17" s="9">
        <f t="shared" si="1"/>
        <v>210000</v>
      </c>
      <c r="G17" s="11">
        <v>230000</v>
      </c>
      <c r="H17" s="5" t="s">
        <v>43</v>
      </c>
      <c r="I17" s="11">
        <v>220000</v>
      </c>
    </row>
    <row r="18" spans="1:9" ht="14.25" customHeight="1" x14ac:dyDescent="0.15">
      <c r="A18" s="9">
        <f t="shared" si="0"/>
        <v>230000</v>
      </c>
      <c r="B18" s="11">
        <v>250000</v>
      </c>
      <c r="C18" s="5" t="s">
        <v>44</v>
      </c>
      <c r="D18" s="11">
        <v>240000</v>
      </c>
      <c r="E18" s="13"/>
      <c r="F18" s="9">
        <f t="shared" si="1"/>
        <v>230000</v>
      </c>
      <c r="G18" s="11">
        <v>250000</v>
      </c>
      <c r="H18" s="5" t="s">
        <v>44</v>
      </c>
      <c r="I18" s="11">
        <v>240000</v>
      </c>
    </row>
    <row r="19" spans="1:9" ht="14.25" customHeight="1" x14ac:dyDescent="0.15">
      <c r="A19" s="9">
        <f t="shared" si="0"/>
        <v>250000</v>
      </c>
      <c r="B19" s="11">
        <v>270000</v>
      </c>
      <c r="C19" s="5" t="s">
        <v>45</v>
      </c>
      <c r="D19" s="11">
        <v>260000</v>
      </c>
      <c r="E19" s="13"/>
      <c r="F19" s="9">
        <f t="shared" si="1"/>
        <v>250000</v>
      </c>
      <c r="G19" s="11">
        <v>270000</v>
      </c>
      <c r="H19" s="5" t="s">
        <v>45</v>
      </c>
      <c r="I19" s="11">
        <v>260000</v>
      </c>
    </row>
    <row r="20" spans="1:9" ht="14.25" customHeight="1" x14ac:dyDescent="0.15">
      <c r="A20" s="9">
        <f t="shared" si="0"/>
        <v>270000</v>
      </c>
      <c r="B20" s="11">
        <v>290000</v>
      </c>
      <c r="C20" s="5" t="s">
        <v>46</v>
      </c>
      <c r="D20" s="11">
        <v>280000</v>
      </c>
      <c r="E20" s="13"/>
      <c r="F20" s="9">
        <f t="shared" si="1"/>
        <v>270000</v>
      </c>
      <c r="G20" s="11">
        <v>290000</v>
      </c>
      <c r="H20" s="5" t="s">
        <v>46</v>
      </c>
      <c r="I20" s="11">
        <v>280000</v>
      </c>
    </row>
    <row r="21" spans="1:9" ht="14.25" customHeight="1" x14ac:dyDescent="0.15">
      <c r="A21" s="9">
        <f t="shared" si="0"/>
        <v>290000</v>
      </c>
      <c r="B21" s="11">
        <v>310000</v>
      </c>
      <c r="C21" s="5" t="s">
        <v>47</v>
      </c>
      <c r="D21" s="11">
        <v>300000</v>
      </c>
      <c r="E21" s="13"/>
      <c r="F21" s="9">
        <f t="shared" si="1"/>
        <v>290000</v>
      </c>
      <c r="G21" s="11">
        <v>310000</v>
      </c>
      <c r="H21" s="5" t="s">
        <v>47</v>
      </c>
      <c r="I21" s="11">
        <v>300000</v>
      </c>
    </row>
    <row r="22" spans="1:9" ht="14.25" customHeight="1" x14ac:dyDescent="0.15">
      <c r="A22" s="9">
        <f t="shared" si="0"/>
        <v>310000</v>
      </c>
      <c r="B22" s="11">
        <v>330000</v>
      </c>
      <c r="C22" s="5" t="s">
        <v>48</v>
      </c>
      <c r="D22" s="11">
        <v>320000</v>
      </c>
      <c r="E22" s="13"/>
      <c r="F22" s="9">
        <f t="shared" si="1"/>
        <v>310000</v>
      </c>
      <c r="G22" s="11">
        <v>330000</v>
      </c>
      <c r="H22" s="5" t="s">
        <v>48</v>
      </c>
      <c r="I22" s="11">
        <v>320000</v>
      </c>
    </row>
    <row r="23" spans="1:9" ht="14.25" customHeight="1" x14ac:dyDescent="0.15">
      <c r="A23" s="9">
        <f t="shared" si="0"/>
        <v>330000</v>
      </c>
      <c r="B23" s="11">
        <v>350000</v>
      </c>
      <c r="C23" s="5" t="s">
        <v>49</v>
      </c>
      <c r="D23" s="11">
        <v>340000</v>
      </c>
      <c r="E23" s="13"/>
      <c r="F23" s="9">
        <f t="shared" si="1"/>
        <v>330000</v>
      </c>
      <c r="G23" s="11">
        <v>350000</v>
      </c>
      <c r="H23" s="5" t="s">
        <v>49</v>
      </c>
      <c r="I23" s="11">
        <v>340000</v>
      </c>
    </row>
    <row r="24" spans="1:9" ht="14.25" customHeight="1" x14ac:dyDescent="0.15">
      <c r="A24" s="9">
        <f t="shared" si="0"/>
        <v>350000</v>
      </c>
      <c r="B24" s="11">
        <v>370000</v>
      </c>
      <c r="C24" s="5" t="s">
        <v>50</v>
      </c>
      <c r="D24" s="11">
        <v>360000</v>
      </c>
      <c r="E24" s="13"/>
      <c r="F24" s="9">
        <f t="shared" si="1"/>
        <v>350000</v>
      </c>
      <c r="G24" s="11">
        <v>370000</v>
      </c>
      <c r="H24" s="5" t="s">
        <v>50</v>
      </c>
      <c r="I24" s="11">
        <v>360000</v>
      </c>
    </row>
    <row r="25" spans="1:9" ht="14.25" customHeight="1" x14ac:dyDescent="0.15">
      <c r="A25" s="9">
        <f t="shared" si="0"/>
        <v>370000</v>
      </c>
      <c r="B25" s="11">
        <v>395000</v>
      </c>
      <c r="C25" s="5" t="s">
        <v>51</v>
      </c>
      <c r="D25" s="11">
        <v>380000</v>
      </c>
      <c r="E25" s="13"/>
      <c r="F25" s="9">
        <f t="shared" si="1"/>
        <v>370000</v>
      </c>
      <c r="G25" s="11">
        <v>395000</v>
      </c>
      <c r="H25" s="5" t="s">
        <v>51</v>
      </c>
      <c r="I25" s="11">
        <v>380000</v>
      </c>
    </row>
    <row r="26" spans="1:9" ht="14.25" customHeight="1" x14ac:dyDescent="0.15">
      <c r="A26" s="9">
        <f t="shared" si="0"/>
        <v>395000</v>
      </c>
      <c r="B26" s="11">
        <v>425000</v>
      </c>
      <c r="C26" s="5" t="s">
        <v>52</v>
      </c>
      <c r="D26" s="11">
        <v>410000</v>
      </c>
      <c r="E26" s="13"/>
      <c r="F26" s="9">
        <f t="shared" si="1"/>
        <v>395000</v>
      </c>
      <c r="G26" s="11">
        <v>425000</v>
      </c>
      <c r="H26" s="5" t="s">
        <v>52</v>
      </c>
      <c r="I26" s="11">
        <v>410000</v>
      </c>
    </row>
    <row r="27" spans="1:9" ht="14.25" customHeight="1" x14ac:dyDescent="0.15">
      <c r="A27" s="9">
        <f t="shared" si="0"/>
        <v>425000</v>
      </c>
      <c r="B27" s="11">
        <v>455000</v>
      </c>
      <c r="C27" s="5" t="s">
        <v>53</v>
      </c>
      <c r="D27" s="11">
        <v>440000</v>
      </c>
      <c r="E27" s="13"/>
      <c r="F27" s="9">
        <f t="shared" si="1"/>
        <v>425000</v>
      </c>
      <c r="G27" s="11">
        <v>455000</v>
      </c>
      <c r="H27" s="5" t="s">
        <v>53</v>
      </c>
      <c r="I27" s="11">
        <v>440000</v>
      </c>
    </row>
    <row r="28" spans="1:9" ht="14.25" customHeight="1" x14ac:dyDescent="0.15">
      <c r="A28" s="9">
        <f t="shared" si="0"/>
        <v>455000</v>
      </c>
      <c r="B28" s="11">
        <v>485000</v>
      </c>
      <c r="C28" s="5" t="s">
        <v>54</v>
      </c>
      <c r="D28" s="11">
        <v>470000</v>
      </c>
      <c r="E28" s="13"/>
      <c r="F28" s="9">
        <f t="shared" si="1"/>
        <v>455000</v>
      </c>
      <c r="G28" s="11">
        <v>485000</v>
      </c>
      <c r="H28" s="5" t="s">
        <v>54</v>
      </c>
      <c r="I28" s="11">
        <v>470000</v>
      </c>
    </row>
    <row r="29" spans="1:9" ht="14.25" customHeight="1" x14ac:dyDescent="0.15">
      <c r="A29" s="9">
        <f t="shared" si="0"/>
        <v>485000</v>
      </c>
      <c r="B29" s="11">
        <v>515000</v>
      </c>
      <c r="C29" s="5" t="s">
        <v>55</v>
      </c>
      <c r="D29" s="11">
        <v>500000</v>
      </c>
      <c r="E29" s="13"/>
      <c r="F29" s="9">
        <f t="shared" si="1"/>
        <v>485000</v>
      </c>
      <c r="G29" s="11">
        <v>515000</v>
      </c>
      <c r="H29" s="5" t="s">
        <v>55</v>
      </c>
      <c r="I29" s="11">
        <v>500000</v>
      </c>
    </row>
    <row r="30" spans="1:9" ht="14.25" customHeight="1" x14ac:dyDescent="0.15">
      <c r="A30" s="9">
        <f t="shared" si="0"/>
        <v>515000</v>
      </c>
      <c r="B30" s="11">
        <v>545000</v>
      </c>
      <c r="C30" s="5" t="s">
        <v>56</v>
      </c>
      <c r="D30" s="11">
        <v>530000</v>
      </c>
      <c r="E30" s="13"/>
      <c r="F30" s="9">
        <f t="shared" si="1"/>
        <v>515000</v>
      </c>
      <c r="G30" s="11">
        <v>545000</v>
      </c>
      <c r="H30" s="5" t="s">
        <v>56</v>
      </c>
      <c r="I30" s="11">
        <v>530000</v>
      </c>
    </row>
    <row r="31" spans="1:9" ht="14.25" customHeight="1" x14ac:dyDescent="0.15">
      <c r="A31" s="9">
        <f t="shared" si="0"/>
        <v>545000</v>
      </c>
      <c r="B31" s="11">
        <v>575000</v>
      </c>
      <c r="C31" s="5" t="s">
        <v>57</v>
      </c>
      <c r="D31" s="11">
        <v>560000</v>
      </c>
      <c r="E31" s="13"/>
      <c r="F31" s="9">
        <f t="shared" si="1"/>
        <v>545000</v>
      </c>
      <c r="G31" s="11">
        <v>575000</v>
      </c>
      <c r="H31" s="5" t="s">
        <v>57</v>
      </c>
      <c r="I31" s="11">
        <v>560000</v>
      </c>
    </row>
    <row r="32" spans="1:9" ht="14.25" customHeight="1" x14ac:dyDescent="0.15">
      <c r="A32" s="9">
        <f t="shared" si="0"/>
        <v>575000</v>
      </c>
      <c r="B32" s="11">
        <v>605000</v>
      </c>
      <c r="C32" s="5" t="s">
        <v>58</v>
      </c>
      <c r="D32" s="11">
        <v>590000</v>
      </c>
      <c r="E32" s="13"/>
      <c r="F32" s="9">
        <f t="shared" si="1"/>
        <v>575000</v>
      </c>
      <c r="G32" s="11">
        <v>605000</v>
      </c>
      <c r="H32" s="5" t="s">
        <v>58</v>
      </c>
      <c r="I32" s="11">
        <v>590000</v>
      </c>
    </row>
    <row r="33" spans="1:9" ht="14.25" customHeight="1" x14ac:dyDescent="0.15">
      <c r="A33" s="9">
        <f t="shared" si="0"/>
        <v>605000</v>
      </c>
      <c r="B33" s="11">
        <v>635000</v>
      </c>
      <c r="C33" s="5" t="s">
        <v>59</v>
      </c>
      <c r="D33" s="11">
        <v>620000</v>
      </c>
      <c r="E33" s="13"/>
      <c r="F33" s="9">
        <f t="shared" si="1"/>
        <v>605000</v>
      </c>
      <c r="G33" s="11"/>
      <c r="H33" s="5" t="s">
        <v>59</v>
      </c>
      <c r="I33" s="11">
        <v>620000</v>
      </c>
    </row>
    <row r="34" spans="1:9" ht="14.25" customHeight="1" x14ac:dyDescent="0.15">
      <c r="A34" s="9">
        <f t="shared" si="0"/>
        <v>635000</v>
      </c>
      <c r="B34" s="11">
        <v>665000</v>
      </c>
      <c r="C34" s="5" t="s">
        <v>60</v>
      </c>
      <c r="D34" s="11">
        <v>650000</v>
      </c>
      <c r="E34" s="13"/>
    </row>
    <row r="35" spans="1:9" ht="14.25" customHeight="1" x14ac:dyDescent="0.15">
      <c r="A35" s="9">
        <f t="shared" si="0"/>
        <v>665000</v>
      </c>
      <c r="B35" s="11">
        <v>695000</v>
      </c>
      <c r="C35" s="5" t="s">
        <v>61</v>
      </c>
      <c r="D35" s="11">
        <v>680000</v>
      </c>
      <c r="E35" s="13"/>
    </row>
    <row r="36" spans="1:9" ht="14.25" customHeight="1" x14ac:dyDescent="0.15">
      <c r="A36" s="9">
        <f t="shared" si="0"/>
        <v>695000</v>
      </c>
      <c r="B36" s="11">
        <v>730000</v>
      </c>
      <c r="C36" s="5" t="s">
        <v>62</v>
      </c>
      <c r="D36" s="11">
        <v>710000</v>
      </c>
      <c r="E36" s="13"/>
    </row>
    <row r="37" spans="1:9" ht="14.25" customHeight="1" x14ac:dyDescent="0.15">
      <c r="A37" s="9">
        <f t="shared" si="0"/>
        <v>730000</v>
      </c>
      <c r="B37" s="11">
        <v>770000</v>
      </c>
      <c r="C37" s="5" t="s">
        <v>63</v>
      </c>
      <c r="D37" s="11">
        <v>750000</v>
      </c>
      <c r="E37" s="13"/>
    </row>
    <row r="38" spans="1:9" ht="14.25" customHeight="1" x14ac:dyDescent="0.15">
      <c r="A38" s="9">
        <f t="shared" si="0"/>
        <v>770000</v>
      </c>
      <c r="B38" s="11">
        <v>810000</v>
      </c>
      <c r="C38" s="5" t="s">
        <v>64</v>
      </c>
      <c r="D38" s="11">
        <v>790000</v>
      </c>
      <c r="E38" s="13"/>
    </row>
    <row r="39" spans="1:9" ht="14.25" customHeight="1" x14ac:dyDescent="0.15">
      <c r="A39" s="9">
        <f t="shared" si="0"/>
        <v>810000</v>
      </c>
      <c r="B39" s="11">
        <v>855000</v>
      </c>
      <c r="C39" s="5" t="s">
        <v>65</v>
      </c>
      <c r="D39" s="11">
        <v>830000</v>
      </c>
      <c r="E39" s="13"/>
    </row>
    <row r="40" spans="1:9" ht="14.25" customHeight="1" x14ac:dyDescent="0.15">
      <c r="A40" s="9">
        <f t="shared" si="0"/>
        <v>855000</v>
      </c>
      <c r="B40" s="11">
        <v>905000</v>
      </c>
      <c r="C40" s="5" t="s">
        <v>66</v>
      </c>
      <c r="D40" s="11">
        <v>880000</v>
      </c>
      <c r="E40" s="13"/>
    </row>
    <row r="41" spans="1:9" ht="14.25" customHeight="1" x14ac:dyDescent="0.15">
      <c r="A41" s="9">
        <f t="shared" si="0"/>
        <v>905000</v>
      </c>
      <c r="B41" s="11">
        <v>955000</v>
      </c>
      <c r="C41" s="5" t="s">
        <v>67</v>
      </c>
      <c r="D41" s="11">
        <v>930000</v>
      </c>
      <c r="E41" s="13"/>
    </row>
    <row r="42" spans="1:9" ht="14.25" customHeight="1" x14ac:dyDescent="0.15">
      <c r="A42" s="9">
        <f t="shared" si="0"/>
        <v>955000</v>
      </c>
      <c r="B42" s="11">
        <v>1005000</v>
      </c>
      <c r="C42" s="5" t="s">
        <v>68</v>
      </c>
      <c r="D42" s="11">
        <v>980000</v>
      </c>
      <c r="E42" s="13"/>
    </row>
    <row r="43" spans="1:9" ht="14.25" customHeight="1" x14ac:dyDescent="0.15">
      <c r="A43" s="9">
        <f t="shared" si="0"/>
        <v>1005000</v>
      </c>
      <c r="B43" s="11">
        <v>1055000</v>
      </c>
      <c r="C43" s="5" t="s">
        <v>69</v>
      </c>
      <c r="D43" s="11">
        <v>1030000</v>
      </c>
      <c r="E43" s="13"/>
    </row>
    <row r="44" spans="1:9" ht="14.25" customHeight="1" x14ac:dyDescent="0.15">
      <c r="A44" s="9">
        <f t="shared" si="0"/>
        <v>1055000</v>
      </c>
      <c r="B44" s="11">
        <v>1115000</v>
      </c>
      <c r="C44" s="5" t="s">
        <v>70</v>
      </c>
      <c r="D44" s="11">
        <v>1090000</v>
      </c>
      <c r="E44" s="13"/>
    </row>
    <row r="45" spans="1:9" ht="14.25" customHeight="1" x14ac:dyDescent="0.15">
      <c r="A45" s="9">
        <f t="shared" si="0"/>
        <v>1115000</v>
      </c>
      <c r="B45" s="11">
        <v>1175000</v>
      </c>
      <c r="C45" s="5" t="s">
        <v>71</v>
      </c>
      <c r="D45" s="11">
        <v>1150000</v>
      </c>
      <c r="E45" s="13"/>
    </row>
    <row r="46" spans="1:9" ht="14.25" customHeight="1" x14ac:dyDescent="0.15">
      <c r="A46" s="9">
        <f t="shared" si="0"/>
        <v>1175000</v>
      </c>
      <c r="B46" s="11"/>
      <c r="C46" s="5" t="s">
        <v>72</v>
      </c>
      <c r="D46" s="11">
        <v>1210000</v>
      </c>
      <c r="E46" s="13"/>
    </row>
    <row r="48" spans="1:9" ht="14.25" customHeight="1" x14ac:dyDescent="0.15">
      <c r="A48" s="1"/>
      <c r="B48" s="1"/>
      <c r="C48" s="1"/>
      <c r="D48" s="1"/>
      <c r="E48" s="1"/>
    </row>
    <row r="49" spans="1:5" ht="14.25" customHeight="1" x14ac:dyDescent="0.15">
      <c r="A49" s="1"/>
      <c r="B49" s="1"/>
      <c r="C49" s="1"/>
      <c r="D49" s="1"/>
      <c r="E49" s="1"/>
    </row>
    <row r="50" spans="1:5" ht="14.25" customHeight="1" x14ac:dyDescent="0.15">
      <c r="A50" s="1"/>
      <c r="B50" s="1"/>
      <c r="C50" s="1"/>
      <c r="D50" s="1"/>
      <c r="E50" s="1"/>
    </row>
    <row r="51" spans="1:5" ht="14.25" customHeight="1" x14ac:dyDescent="0.15">
      <c r="A51" s="1"/>
      <c r="B51" s="1"/>
      <c r="C51" s="1"/>
      <c r="D51" s="1"/>
      <c r="E51" s="1"/>
    </row>
    <row r="52" spans="1:5" ht="14.25" customHeight="1" x14ac:dyDescent="0.15">
      <c r="A52" s="1"/>
      <c r="B52" s="1"/>
      <c r="C52" s="1"/>
      <c r="D52" s="1"/>
      <c r="E52" s="1"/>
    </row>
    <row r="53" spans="1:5" ht="14.25" customHeight="1" x14ac:dyDescent="0.15">
      <c r="A53" s="1"/>
      <c r="B53" s="1"/>
      <c r="C53" s="1"/>
      <c r="D53" s="1"/>
      <c r="E53" s="1"/>
    </row>
    <row r="54" spans="1:5" ht="14.25" customHeight="1" x14ac:dyDescent="0.15">
      <c r="A54" s="1"/>
      <c r="B54" s="1"/>
      <c r="C54" s="1"/>
      <c r="D54" s="1"/>
      <c r="E54" s="1"/>
    </row>
    <row r="55" spans="1:5" ht="14.25" customHeight="1" x14ac:dyDescent="0.15">
      <c r="A55" s="1"/>
      <c r="B55" s="1"/>
      <c r="C55" s="1"/>
      <c r="D55" s="1"/>
      <c r="E55" s="1"/>
    </row>
    <row r="56" spans="1:5" ht="14.25" customHeight="1" x14ac:dyDescent="0.15">
      <c r="A56" s="1"/>
      <c r="B56" s="1"/>
      <c r="C56" s="1"/>
      <c r="D56" s="1"/>
      <c r="E56" s="1"/>
    </row>
    <row r="57" spans="1:5" ht="14.25" customHeight="1" x14ac:dyDescent="0.15">
      <c r="A57" s="1"/>
      <c r="B57" s="1"/>
      <c r="C57" s="1"/>
      <c r="D57" s="1"/>
      <c r="E57" s="1"/>
    </row>
    <row r="58" spans="1:5" ht="14.25" customHeight="1" x14ac:dyDescent="0.15">
      <c r="A58" s="1"/>
      <c r="B58" s="1"/>
      <c r="C58" s="1"/>
      <c r="D58" s="1"/>
      <c r="E58" s="1"/>
    </row>
    <row r="59" spans="1:5" ht="14.25" customHeight="1" x14ac:dyDescent="0.15">
      <c r="A59" s="1"/>
      <c r="B59" s="1"/>
      <c r="C59" s="1"/>
      <c r="D59" s="1"/>
      <c r="E59" s="1"/>
    </row>
    <row r="60" spans="1:5" ht="14.25" customHeight="1" x14ac:dyDescent="0.15">
      <c r="A60" s="1"/>
      <c r="B60" s="1"/>
      <c r="C60" s="1"/>
      <c r="D60" s="1"/>
      <c r="E60" s="1"/>
    </row>
    <row r="61" spans="1:5" ht="14.25" customHeight="1" x14ac:dyDescent="0.15">
      <c r="A61" s="1"/>
      <c r="B61" s="1"/>
      <c r="C61" s="1"/>
      <c r="D61" s="1"/>
      <c r="E61" s="1"/>
    </row>
  </sheetData>
  <sheetProtection sheet="1" objects="1" scenarios="1"/>
  <mergeCells count="3">
    <mergeCell ref="A1:D1"/>
    <mergeCell ref="A3:B3"/>
    <mergeCell ref="F3:G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導入時算定シート</vt:lpstr>
      <vt:lpstr>標準報酬月額等級表</vt:lpstr>
    </vt:vector>
  </TitlesOfParts>
  <Company>公立学校共済組合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公立学校共済組合</dc:creator>
  <cp:lastModifiedBy>花田　裕介</cp:lastModifiedBy>
  <cp:lastPrinted>2015-04-30T08:34:45Z</cp:lastPrinted>
  <dcterms:created xsi:type="dcterms:W3CDTF">2015-01-22T06:35:32Z</dcterms:created>
  <dcterms:modified xsi:type="dcterms:W3CDTF">2015-05-07T00:30:45Z</dcterms:modified>
</cp:coreProperties>
</file>